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CF0215FE-30EA-461C-925F-7AE48C2EE4F4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C13" i="1" l="1"/>
  <c r="H1" i="2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<sst xmlns="http://schemas.openxmlformats.org/spreadsheetml/2006/main" count="123" uniqueCount="80">
  <si>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</si>
  <si>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</si>
  <si>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</si>
  <si>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</si>
  <si>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</si>
  <si>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</si>
  <si>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</si>
  <si>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</si>
  <si>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</si>
  <si>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</si>
  <si>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</si>
  <si>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</si>
  <si>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</si>
  <si>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</si>
  <si>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</si>
  <si>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</si>
  <si>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</si>
  <si>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</si>
  <si>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</si>
  <si>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</si>
  <si>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</si>
  <si>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</si>
  <si>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2/PA del 10/01/2022</t>
  </si>
  <si>
    <t>EFAT/2022/0055 del 07/01/2022</t>
  </si>
  <si>
    <t>FATTPA 7_21 del 22/12/2021</t>
  </si>
  <si>
    <t>FPA 5/22 del 25/01/2022</t>
  </si>
  <si>
    <t>FATTPA 1_22 del 12/01/2022</t>
  </si>
  <si>
    <t>241 del 28/12/2021</t>
  </si>
  <si>
    <t>V3-3473 del 27/01/2022</t>
  </si>
  <si>
    <t>00211/22 del 04/02/2022</t>
  </si>
  <si>
    <t>172 del 31/01/2022</t>
  </si>
  <si>
    <t>114/E del 10/02/2022</t>
  </si>
  <si>
    <t>2/8 del 11/02/2022</t>
  </si>
  <si>
    <t>FPA 22/22 del 05/02/2022</t>
  </si>
  <si>
    <t>FPA 23/22 del 05/02/2022</t>
  </si>
  <si>
    <t>77/2022 del 24/02/2022</t>
  </si>
  <si>
    <t>265 / A del 17/02/2022</t>
  </si>
  <si>
    <t>FPA 14/22 del 18/02/2022</t>
  </si>
  <si>
    <t>V3-6244 del 25/02/2022</t>
  </si>
  <si>
    <t>V3-7900 del 09/03/2022</t>
  </si>
  <si>
    <t>42 del 08/03/2022</t>
  </si>
  <si>
    <t>113 / B del 02/04/2022</t>
  </si>
  <si>
    <t>FATTPA 1_22 del 30/03/2022</t>
  </si>
  <si>
    <t>FPA 80/22 del 26/04/2022</t>
  </si>
  <si>
    <t>6/PA del 14/06/2022</t>
  </si>
  <si>
    <t>36 del 02/05/2022</t>
  </si>
  <si>
    <t>2/PA del 27/04/2022</t>
  </si>
  <si>
    <t>125/PA del 13/05/2022</t>
  </si>
  <si>
    <t>FATTPA 4_22 del 11/05/2022</t>
  </si>
  <si>
    <t>FATTPA 3_22 del 11/05/2022</t>
  </si>
  <si>
    <t>FATTPA 5_22 del 11/05/2022</t>
  </si>
  <si>
    <t>05/000002 del 11/05/2022</t>
  </si>
  <si>
    <t>FPA 97/22 del 16/05/2022</t>
  </si>
  <si>
    <t>FPA 3/22 del 16/05/2022</t>
  </si>
  <si>
    <t>3 del 02/05/2022</t>
  </si>
  <si>
    <t>37/2022/DI del 23/05/2022</t>
  </si>
  <si>
    <t>5PA del 20/05/2022</t>
  </si>
  <si>
    <t>FATTPA 11_22 del 27/05/2022</t>
  </si>
  <si>
    <t>FATTPA 12_22 del 27/05/2022</t>
  </si>
  <si>
    <t>FATTPA 10_22 del 27/05/2022</t>
  </si>
  <si>
    <t>FATTPA 9_22 del 27/05/2022</t>
  </si>
  <si>
    <t>FATTPA 8_22 del 27/05/2022</t>
  </si>
  <si>
    <t>8 del 10/05/2022</t>
  </si>
  <si>
    <t>VP000003 del 31/05/2022</t>
  </si>
  <si>
    <t>39 PA del 24/03/2022</t>
  </si>
  <si>
    <t>9/PA del 21/06/2022</t>
  </si>
  <si>
    <t>9 del 25/06/2022</t>
  </si>
  <si>
    <t>278/2022 del 29/06/2022</t>
  </si>
  <si>
    <t>29/PA del 21/07/2022</t>
  </si>
  <si>
    <t>FPA 142/22 del 25/07/2022</t>
  </si>
  <si>
    <t>127 del 31/07/2022</t>
  </si>
  <si>
    <t>FATTURA2532022 / del 28/07/2022</t>
  </si>
  <si>
    <t>20-FE del 21/07/2022</t>
  </si>
  <si>
    <t>2Eg del 03/03/2022</t>
  </si>
  <si>
    <t>1 PA del 28/09/2022</t>
  </si>
  <si>
    <t>440/2022 del 07/10/2022</t>
  </si>
  <si>
    <t>23/PA 22 del 15/09/2022</t>
  </si>
  <si>
    <t>22</t>
  </si>
  <si>
    <t>16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</si>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</sst>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73</v>
      </c>
      <c r="B9" s="33"/>
      <c r="C9" s="32">
        <f>SUM(C13:C16)</f>
        <v>120198.88</v>
      </c>
      <c r="D9" s="33"/>
      <c r="E9" s="38">
        <f>('Trimestre 1'!H1+'Trimestre 2'!H1+'Trimestre 3'!H1+'Trimestre 4'!H1)/C9</f>
        <v>-12.420968398374427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21</v>
      </c>
      <c r="C13" s="27">
        <f>'Trimestre 1'!B1</f>
        <v>58877.03</v>
      </c>
      <c r="D13" s="27">
        <f>'Trimestre 1'!G1</f>
        <v>-15.760358836035039</v>
      </c>
      <c r="E13" s="27">
        <v>16760.82</v>
      </c>
      <c r="F13" s="31" t="s">
        <v>77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37</v>
      </c>
      <c r="C14" s="27">
        <f>'Trimestre 2'!B1</f>
        <v>19237.7</v>
      </c>
      <c r="D14" s="27">
        <f>'Trimestre 2'!G1</f>
        <v>-31.933263851707846</v>
      </c>
      <c r="E14" s="27">
        <v>14301.8</v>
      </c>
      <c r="F14" s="31" t="s">
        <v>77</v>
      </c>
    </row>
    <row r="15" spans="1:9" ht="22.5" customHeight="1" x14ac:dyDescent="0.25">
      <c r="A15" s="26" t="s">
        <v>15</v>
      </c>
      <c r="B15" s="15">
        <f>'Trimestre 3'!C1</f>
        <v>11</v>
      </c>
      <c r="C15" s="27">
        <f>'Trimestre 3'!B1</f>
        <v>4005.58</v>
      </c>
      <c r="D15" s="27">
        <f>'Trimestre 3'!G1</f>
        <v>-5.1527419250146052</v>
      </c>
      <c r="E15" s="27">
        <v>12919.92</v>
      </c>
      <c r="F15" s="31" t="s">
        <v>78</v>
      </c>
    </row>
    <row r="16" spans="1:9" ht="21.75" customHeight="1" x14ac:dyDescent="0.25">
      <c r="A16" s="26" t="s">
        <v>16</v>
      </c>
      <c r="B16" s="15">
        <f>'Trimestre 4'!C1</f>
        <v>4</v>
      </c>
      <c r="C16" s="27">
        <f>'Trimestre 4'!B1</f>
        <v>38078.57</v>
      </c>
      <c r="D16" s="27">
        <f>'Trimestre 4'!G1</f>
        <v>1.8356492904013992</v>
      </c>
      <c r="E16" s="27">
        <v>135230.18</v>
      </c>
      <c r="F16" s="31" t="s">
        <v>79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58877.03</v>
      </c>
      <c r="C1">
        <f>COUNTA(A4:A353)</f>
        <v>21</v>
      </c>
      <c r="G1" s="14">
        <f>IF(B1&lt;&gt;0,H1/B1,0)</f>
        <v>-15.760358836035039</v>
      </c>
      <c r="H1" s="13">
        <f>SUM(H4:H353)</f>
        <v>-927923.12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176</v>
      </c>
      <c r="C4" s="11">
        <v>44604</v>
      </c>
      <c r="D4" s="11">
        <v>44586</v>
      </c>
      <c r="E4" s="11"/>
      <c r="F4" s="11"/>
      <c r="G4" s="1">
        <f>D4-C4-(F4-E4)</f>
        <v>-18</v>
      </c>
      <c r="H4" s="10">
        <f>B4*G4</f>
        <v>-3168</v>
      </c>
    </row>
    <row r="5" spans="1:8" x14ac:dyDescent="0.25">
      <c r="A5" s="17" t="s">
        <v>23</v>
      </c>
      <c r="B5" s="10">
        <v>110</v>
      </c>
      <c r="C5" s="11">
        <v>44601</v>
      </c>
      <c r="D5" s="11">
        <v>44589</v>
      </c>
      <c r="E5" s="11"/>
      <c r="F5" s="11"/>
      <c r="G5" s="1">
        <f t="shared" ref="G5:G68" si="0">D5-C5-(F5-E5)</f>
        <v>-12</v>
      </c>
      <c r="H5" s="10">
        <f t="shared" ref="H5:H68" si="1">B5*G5</f>
        <v>-1320</v>
      </c>
    </row>
    <row r="6" spans="1:8" x14ac:dyDescent="0.25">
      <c r="A6" s="17" t="s">
        <v>24</v>
      </c>
      <c r="B6" s="10">
        <v>980</v>
      </c>
      <c r="C6" s="11">
        <v>44588</v>
      </c>
      <c r="D6" s="11">
        <v>44589</v>
      </c>
      <c r="E6" s="11"/>
      <c r="F6" s="11"/>
      <c r="G6" s="1">
        <f t="shared" si="0"/>
        <v>1</v>
      </c>
      <c r="H6" s="10">
        <f t="shared" si="1"/>
        <v>980</v>
      </c>
    </row>
    <row r="7" spans="1:8" x14ac:dyDescent="0.25">
      <c r="A7" s="17" t="s">
        <v>25</v>
      </c>
      <c r="B7" s="10">
        <v>14300</v>
      </c>
      <c r="C7" s="11">
        <v>44617</v>
      </c>
      <c r="D7" s="11">
        <v>44589</v>
      </c>
      <c r="E7" s="11"/>
      <c r="F7" s="11"/>
      <c r="G7" s="1">
        <f t="shared" si="0"/>
        <v>-28</v>
      </c>
      <c r="H7" s="10">
        <f t="shared" si="1"/>
        <v>-400400</v>
      </c>
    </row>
    <row r="8" spans="1:8" x14ac:dyDescent="0.25">
      <c r="A8" s="17" t="s">
        <v>26</v>
      </c>
      <c r="B8" s="10">
        <v>84</v>
      </c>
      <c r="C8" s="11">
        <v>44604</v>
      </c>
      <c r="D8" s="11">
        <v>44592</v>
      </c>
      <c r="E8" s="11"/>
      <c r="F8" s="11"/>
      <c r="G8" s="1">
        <f t="shared" si="0"/>
        <v>-12</v>
      </c>
      <c r="H8" s="10">
        <f t="shared" si="1"/>
        <v>-1008</v>
      </c>
    </row>
    <row r="9" spans="1:8" x14ac:dyDescent="0.25">
      <c r="A9" s="17" t="s">
        <v>27</v>
      </c>
      <c r="B9" s="10">
        <v>643.85</v>
      </c>
      <c r="C9" s="11">
        <v>44601</v>
      </c>
      <c r="D9" s="11">
        <v>44592</v>
      </c>
      <c r="E9" s="11"/>
      <c r="F9" s="11"/>
      <c r="G9" s="1">
        <f t="shared" si="0"/>
        <v>-9</v>
      </c>
      <c r="H9" s="10">
        <f t="shared" si="1"/>
        <v>-5794.6500000000005</v>
      </c>
    </row>
    <row r="10" spans="1:8" x14ac:dyDescent="0.25">
      <c r="A10" s="17" t="s">
        <v>28</v>
      </c>
      <c r="B10" s="10">
        <v>397.44</v>
      </c>
      <c r="C10" s="11">
        <v>44622</v>
      </c>
      <c r="D10" s="11">
        <v>44594</v>
      </c>
      <c r="E10" s="11"/>
      <c r="F10" s="11"/>
      <c r="G10" s="1">
        <f t="shared" si="0"/>
        <v>-28</v>
      </c>
      <c r="H10" s="10">
        <f t="shared" si="1"/>
        <v>-11128.32</v>
      </c>
    </row>
    <row r="11" spans="1:8" x14ac:dyDescent="0.25">
      <c r="A11" s="17" t="s">
        <v>29</v>
      </c>
      <c r="B11" s="10">
        <v>140</v>
      </c>
      <c r="C11" s="11">
        <v>44629</v>
      </c>
      <c r="D11" s="11">
        <v>44628</v>
      </c>
      <c r="E11" s="11"/>
      <c r="F11" s="11"/>
      <c r="G11" s="1">
        <f t="shared" si="0"/>
        <v>-1</v>
      </c>
      <c r="H11" s="10">
        <f t="shared" si="1"/>
        <v>-140</v>
      </c>
    </row>
    <row r="12" spans="1:8" x14ac:dyDescent="0.25">
      <c r="A12" s="17" t="s">
        <v>30</v>
      </c>
      <c r="B12" s="10">
        <v>30</v>
      </c>
      <c r="C12" s="11">
        <v>44629</v>
      </c>
      <c r="D12" s="11">
        <v>44628</v>
      </c>
      <c r="E12" s="11"/>
      <c r="F12" s="11"/>
      <c r="G12" s="1">
        <f t="shared" si="0"/>
        <v>-1</v>
      </c>
      <c r="H12" s="10">
        <f t="shared" si="1"/>
        <v>-30</v>
      </c>
    </row>
    <row r="13" spans="1:8" x14ac:dyDescent="0.25">
      <c r="A13" s="17" t="s">
        <v>31</v>
      </c>
      <c r="B13" s="10">
        <v>387.66</v>
      </c>
      <c r="C13" s="11">
        <v>44636</v>
      </c>
      <c r="D13" s="11">
        <v>44606</v>
      </c>
      <c r="E13" s="11"/>
      <c r="F13" s="11"/>
      <c r="G13" s="1">
        <f t="shared" si="0"/>
        <v>-30</v>
      </c>
      <c r="H13" s="10">
        <f t="shared" si="1"/>
        <v>-11629.800000000001</v>
      </c>
    </row>
    <row r="14" spans="1:8" x14ac:dyDescent="0.25">
      <c r="A14" s="17" t="s">
        <v>31</v>
      </c>
      <c r="B14" s="10">
        <v>109.34</v>
      </c>
      <c r="C14" s="11">
        <v>44636</v>
      </c>
      <c r="D14" s="11">
        <v>44606</v>
      </c>
      <c r="E14" s="11"/>
      <c r="F14" s="11"/>
      <c r="G14" s="1">
        <f t="shared" si="0"/>
        <v>-30</v>
      </c>
      <c r="H14" s="10">
        <f t="shared" si="1"/>
        <v>-3280.2000000000003</v>
      </c>
    </row>
    <row r="15" spans="1:8" x14ac:dyDescent="0.25">
      <c r="A15" s="17" t="s">
        <v>32</v>
      </c>
      <c r="B15" s="10">
        <v>372.5</v>
      </c>
      <c r="C15" s="11">
        <v>44636</v>
      </c>
      <c r="D15" s="11">
        <v>44606</v>
      </c>
      <c r="E15" s="11"/>
      <c r="F15" s="11"/>
      <c r="G15" s="1">
        <f t="shared" si="0"/>
        <v>-30</v>
      </c>
      <c r="H15" s="10">
        <f t="shared" si="1"/>
        <v>-11175</v>
      </c>
    </row>
    <row r="16" spans="1:8" x14ac:dyDescent="0.25">
      <c r="A16" s="17" t="s">
        <v>33</v>
      </c>
      <c r="B16" s="10">
        <v>333.11</v>
      </c>
      <c r="C16" s="11">
        <v>44638</v>
      </c>
      <c r="D16" s="11">
        <v>44608</v>
      </c>
      <c r="E16" s="11"/>
      <c r="F16" s="11"/>
      <c r="G16" s="1">
        <f t="shared" si="0"/>
        <v>-30</v>
      </c>
      <c r="H16" s="10">
        <f t="shared" si="1"/>
        <v>-9993.3000000000011</v>
      </c>
    </row>
    <row r="17" spans="1:8" x14ac:dyDescent="0.25">
      <c r="A17" s="17" t="s">
        <v>34</v>
      </c>
      <c r="B17" s="10">
        <v>150</v>
      </c>
      <c r="C17" s="11">
        <v>44638</v>
      </c>
      <c r="D17" s="11">
        <v>44608</v>
      </c>
      <c r="E17" s="11"/>
      <c r="F17" s="11"/>
      <c r="G17" s="1">
        <f t="shared" si="0"/>
        <v>-30</v>
      </c>
      <c r="H17" s="10">
        <f t="shared" si="1"/>
        <v>-4500</v>
      </c>
    </row>
    <row r="18" spans="1:8" x14ac:dyDescent="0.25">
      <c r="A18" s="17" t="s">
        <v>35</v>
      </c>
      <c r="B18" s="10">
        <v>620.26</v>
      </c>
      <c r="C18" s="11">
        <v>44657</v>
      </c>
      <c r="D18" s="11">
        <v>44628</v>
      </c>
      <c r="E18" s="11"/>
      <c r="F18" s="11"/>
      <c r="G18" s="1">
        <f t="shared" si="0"/>
        <v>-29</v>
      </c>
      <c r="H18" s="10">
        <f t="shared" si="1"/>
        <v>-17987.54</v>
      </c>
    </row>
    <row r="19" spans="1:8" x14ac:dyDescent="0.25">
      <c r="A19" s="17" t="s">
        <v>36</v>
      </c>
      <c r="B19" s="10">
        <v>2650</v>
      </c>
      <c r="C19" s="11">
        <v>44657</v>
      </c>
      <c r="D19" s="11">
        <v>44628</v>
      </c>
      <c r="E19" s="11"/>
      <c r="F19" s="11"/>
      <c r="G19" s="1">
        <f t="shared" si="0"/>
        <v>-29</v>
      </c>
      <c r="H19" s="10">
        <f t="shared" si="1"/>
        <v>-76850</v>
      </c>
    </row>
    <row r="20" spans="1:8" x14ac:dyDescent="0.25">
      <c r="A20" s="17" t="s">
        <v>37</v>
      </c>
      <c r="B20" s="10">
        <v>130.5</v>
      </c>
      <c r="C20" s="11">
        <v>44657</v>
      </c>
      <c r="D20" s="11">
        <v>44628</v>
      </c>
      <c r="E20" s="11"/>
      <c r="F20" s="11"/>
      <c r="G20" s="1">
        <f t="shared" si="0"/>
        <v>-29</v>
      </c>
      <c r="H20" s="10">
        <f t="shared" si="1"/>
        <v>-3784.5</v>
      </c>
    </row>
    <row r="21" spans="1:8" x14ac:dyDescent="0.25">
      <c r="A21" s="17" t="s">
        <v>38</v>
      </c>
      <c r="B21" s="10">
        <v>44.55</v>
      </c>
      <c r="C21" s="11">
        <v>44657</v>
      </c>
      <c r="D21" s="11">
        <v>44628</v>
      </c>
      <c r="E21" s="11"/>
      <c r="F21" s="11"/>
      <c r="G21" s="1">
        <f t="shared" si="0"/>
        <v>-29</v>
      </c>
      <c r="H21" s="10">
        <f t="shared" si="1"/>
        <v>-1291.9499999999998</v>
      </c>
    </row>
    <row r="22" spans="1:8" x14ac:dyDescent="0.25">
      <c r="A22" s="17" t="s">
        <v>39</v>
      </c>
      <c r="B22" s="10">
        <v>1701.63</v>
      </c>
      <c r="C22" s="11">
        <v>44657</v>
      </c>
      <c r="D22" s="11">
        <v>44634</v>
      </c>
      <c r="E22" s="11"/>
      <c r="F22" s="11"/>
      <c r="G22" s="1">
        <f t="shared" si="0"/>
        <v>-23</v>
      </c>
      <c r="H22" s="10">
        <f t="shared" si="1"/>
        <v>-39137.490000000005</v>
      </c>
    </row>
    <row r="23" spans="1:8" x14ac:dyDescent="0.25">
      <c r="A23" s="17" t="s">
        <v>39</v>
      </c>
      <c r="B23" s="10">
        <v>474.19</v>
      </c>
      <c r="C23" s="11">
        <v>44657</v>
      </c>
      <c r="D23" s="11">
        <v>44634</v>
      </c>
      <c r="E23" s="11"/>
      <c r="F23" s="11"/>
      <c r="G23" s="1">
        <f t="shared" si="0"/>
        <v>-23</v>
      </c>
      <c r="H23" s="10">
        <f t="shared" si="1"/>
        <v>-10906.37</v>
      </c>
    </row>
    <row r="24" spans="1:8" x14ac:dyDescent="0.25">
      <c r="A24" s="17" t="s">
        <v>40</v>
      </c>
      <c r="B24" s="10">
        <v>35042</v>
      </c>
      <c r="C24" s="11">
        <v>44659</v>
      </c>
      <c r="D24" s="11">
        <v>44650</v>
      </c>
      <c r="E24" s="11"/>
      <c r="F24" s="11"/>
      <c r="G24" s="1">
        <f t="shared" si="0"/>
        <v>-9</v>
      </c>
      <c r="H24" s="10">
        <f t="shared" si="1"/>
        <v>-315378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19237.7</v>
      </c>
      <c r="C1">
        <f>COUNTA(A4:A353)</f>
        <v>37</v>
      </c>
      <c r="G1" s="14">
        <f>IF(B1&lt;&gt;0,H1/B1,0)</f>
        <v>-31.933263851707846</v>
      </c>
      <c r="H1" s="13">
        <f>SUM(H4:H353)</f>
        <v>-614322.55000000005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41</v>
      </c>
      <c r="B4" s="10">
        <v>250</v>
      </c>
      <c r="C4" s="11">
        <v>44687</v>
      </c>
      <c r="D4" s="11">
        <v>44657</v>
      </c>
      <c r="E4" s="11"/>
      <c r="F4" s="11"/>
      <c r="G4" s="1">
        <f>D4-C4-(F4-E4)</f>
        <v>-30</v>
      </c>
      <c r="H4" s="10">
        <f>B4*G4</f>
        <v>-7500</v>
      </c>
    </row>
    <row r="5" spans="1:8" x14ac:dyDescent="0.25">
      <c r="A5" s="17" t="s">
        <v>42</v>
      </c>
      <c r="B5" s="10">
        <v>720</v>
      </c>
      <c r="C5" s="11">
        <v>44692</v>
      </c>
      <c r="D5" s="11">
        <v>44662</v>
      </c>
      <c r="E5" s="11"/>
      <c r="F5" s="11"/>
      <c r="G5" s="1">
        <f t="shared" ref="G5:G68" si="0">D5-C5-(F5-E5)</f>
        <v>-30</v>
      </c>
      <c r="H5" s="10">
        <f t="shared" ref="H5:H68" si="1">B5*G5</f>
        <v>-21600</v>
      </c>
    </row>
    <row r="6" spans="1:8" x14ac:dyDescent="0.25">
      <c r="A6" s="17" t="s">
        <v>42</v>
      </c>
      <c r="B6" s="10">
        <v>80</v>
      </c>
      <c r="C6" s="11">
        <v>44692</v>
      </c>
      <c r="D6" s="11">
        <v>44662</v>
      </c>
      <c r="E6" s="11"/>
      <c r="F6" s="11"/>
      <c r="G6" s="1">
        <f t="shared" si="0"/>
        <v>-30</v>
      </c>
      <c r="H6" s="10">
        <f t="shared" si="1"/>
        <v>-2400</v>
      </c>
    </row>
    <row r="7" spans="1:8" x14ac:dyDescent="0.25">
      <c r="A7" s="17" t="s">
        <v>43</v>
      </c>
      <c r="B7" s="10">
        <v>150</v>
      </c>
      <c r="C7" s="11">
        <v>44708</v>
      </c>
      <c r="D7" s="11">
        <v>44678</v>
      </c>
      <c r="E7" s="11"/>
      <c r="F7" s="11"/>
      <c r="G7" s="1">
        <f t="shared" si="0"/>
        <v>-30</v>
      </c>
      <c r="H7" s="10">
        <f t="shared" si="1"/>
        <v>-4500</v>
      </c>
    </row>
    <row r="8" spans="1:8" x14ac:dyDescent="0.25">
      <c r="A8" s="17" t="s">
        <v>44</v>
      </c>
      <c r="B8" s="10">
        <v>33</v>
      </c>
      <c r="C8" s="11">
        <v>44764</v>
      </c>
      <c r="D8" s="11">
        <v>44678</v>
      </c>
      <c r="E8" s="11"/>
      <c r="F8" s="11"/>
      <c r="G8" s="1">
        <f t="shared" si="0"/>
        <v>-86</v>
      </c>
      <c r="H8" s="10">
        <f t="shared" si="1"/>
        <v>-2838</v>
      </c>
    </row>
    <row r="9" spans="1:8" x14ac:dyDescent="0.25">
      <c r="A9" s="17" t="s">
        <v>45</v>
      </c>
      <c r="B9" s="10">
        <v>109.2</v>
      </c>
      <c r="C9" s="11">
        <v>44714</v>
      </c>
      <c r="D9" s="11">
        <v>44684</v>
      </c>
      <c r="E9" s="11"/>
      <c r="F9" s="11"/>
      <c r="G9" s="1">
        <f t="shared" si="0"/>
        <v>-30</v>
      </c>
      <c r="H9" s="10">
        <f t="shared" si="1"/>
        <v>-3276</v>
      </c>
    </row>
    <row r="10" spans="1:8" x14ac:dyDescent="0.25">
      <c r="A10" s="17" t="s">
        <v>45</v>
      </c>
      <c r="B10" s="10">
        <v>30.8</v>
      </c>
      <c r="C10" s="11">
        <v>44714</v>
      </c>
      <c r="D10" s="11">
        <v>44684</v>
      </c>
      <c r="E10" s="11"/>
      <c r="F10" s="11"/>
      <c r="G10" s="1">
        <f t="shared" si="0"/>
        <v>-30</v>
      </c>
      <c r="H10" s="10">
        <f t="shared" si="1"/>
        <v>-924</v>
      </c>
    </row>
    <row r="11" spans="1:8" x14ac:dyDescent="0.25">
      <c r="A11" s="17" t="s">
        <v>46</v>
      </c>
      <c r="B11" s="10">
        <v>2400</v>
      </c>
      <c r="C11" s="11">
        <v>44710</v>
      </c>
      <c r="D11" s="11">
        <v>44698</v>
      </c>
      <c r="E11" s="11"/>
      <c r="F11" s="11"/>
      <c r="G11" s="1">
        <f t="shared" si="0"/>
        <v>-12</v>
      </c>
      <c r="H11" s="10">
        <f t="shared" si="1"/>
        <v>-28800</v>
      </c>
    </row>
    <row r="12" spans="1:8" x14ac:dyDescent="0.25">
      <c r="A12" s="17" t="s">
        <v>47</v>
      </c>
      <c r="B12" s="10">
        <v>1129.7</v>
      </c>
      <c r="C12" s="11">
        <v>44727</v>
      </c>
      <c r="D12" s="11">
        <v>44698</v>
      </c>
      <c r="E12" s="11"/>
      <c r="F12" s="11"/>
      <c r="G12" s="1">
        <f t="shared" si="0"/>
        <v>-29</v>
      </c>
      <c r="H12" s="10">
        <f t="shared" si="1"/>
        <v>-32761.300000000003</v>
      </c>
    </row>
    <row r="13" spans="1:8" x14ac:dyDescent="0.25">
      <c r="A13" s="17" t="s">
        <v>48</v>
      </c>
      <c r="B13" s="10">
        <v>545.45000000000005</v>
      </c>
      <c r="C13" s="11">
        <v>44723</v>
      </c>
      <c r="D13" s="11">
        <v>44700</v>
      </c>
      <c r="E13" s="11"/>
      <c r="F13" s="11"/>
      <c r="G13" s="1">
        <f t="shared" si="0"/>
        <v>-23</v>
      </c>
      <c r="H13" s="10">
        <f t="shared" si="1"/>
        <v>-12545.35</v>
      </c>
    </row>
    <row r="14" spans="1:8" x14ac:dyDescent="0.25">
      <c r="A14" s="17" t="s">
        <v>49</v>
      </c>
      <c r="B14" s="10">
        <v>545.45000000000005</v>
      </c>
      <c r="C14" s="11">
        <v>44723</v>
      </c>
      <c r="D14" s="11">
        <v>44700</v>
      </c>
      <c r="E14" s="11"/>
      <c r="F14" s="11"/>
      <c r="G14" s="1">
        <f t="shared" si="0"/>
        <v>-23</v>
      </c>
      <c r="H14" s="10">
        <f t="shared" si="1"/>
        <v>-12545.35</v>
      </c>
    </row>
    <row r="15" spans="1:8" x14ac:dyDescent="0.25">
      <c r="A15" s="17" t="s">
        <v>50</v>
      </c>
      <c r="B15" s="10">
        <v>245.46</v>
      </c>
      <c r="C15" s="11">
        <v>44723</v>
      </c>
      <c r="D15" s="11">
        <v>44700</v>
      </c>
      <c r="E15" s="11"/>
      <c r="F15" s="11"/>
      <c r="G15" s="1">
        <f t="shared" si="0"/>
        <v>-23</v>
      </c>
      <c r="H15" s="10">
        <f t="shared" si="1"/>
        <v>-5645.58</v>
      </c>
    </row>
    <row r="16" spans="1:8" x14ac:dyDescent="0.25">
      <c r="A16" s="17" t="s">
        <v>50</v>
      </c>
      <c r="B16" s="10">
        <v>27.27</v>
      </c>
      <c r="C16" s="11">
        <v>44723</v>
      </c>
      <c r="D16" s="11">
        <v>44700</v>
      </c>
      <c r="E16" s="11"/>
      <c r="F16" s="11"/>
      <c r="G16" s="1">
        <f t="shared" si="0"/>
        <v>-23</v>
      </c>
      <c r="H16" s="10">
        <f t="shared" si="1"/>
        <v>-627.21</v>
      </c>
    </row>
    <row r="17" spans="1:8" x14ac:dyDescent="0.25">
      <c r="A17" s="17" t="s">
        <v>51</v>
      </c>
      <c r="B17" s="10">
        <v>867.08</v>
      </c>
      <c r="C17" s="11">
        <v>44728</v>
      </c>
      <c r="D17" s="11">
        <v>44698</v>
      </c>
      <c r="E17" s="11"/>
      <c r="F17" s="11"/>
      <c r="G17" s="1">
        <f t="shared" si="0"/>
        <v>-30</v>
      </c>
      <c r="H17" s="10">
        <f t="shared" si="1"/>
        <v>-26012.400000000001</v>
      </c>
    </row>
    <row r="18" spans="1:8" x14ac:dyDescent="0.25">
      <c r="A18" s="17" t="s">
        <v>52</v>
      </c>
      <c r="B18" s="10">
        <v>573.77</v>
      </c>
      <c r="C18" s="11">
        <v>44729</v>
      </c>
      <c r="D18" s="11">
        <v>44747</v>
      </c>
      <c r="E18" s="11"/>
      <c r="F18" s="11"/>
      <c r="G18" s="1">
        <f t="shared" si="0"/>
        <v>18</v>
      </c>
      <c r="H18" s="10">
        <f t="shared" si="1"/>
        <v>10327.86</v>
      </c>
    </row>
    <row r="19" spans="1:8" x14ac:dyDescent="0.25">
      <c r="A19" s="17" t="s">
        <v>53</v>
      </c>
      <c r="B19" s="10">
        <v>520</v>
      </c>
      <c r="C19" s="11">
        <v>44729</v>
      </c>
      <c r="D19" s="11">
        <v>44747</v>
      </c>
      <c r="E19" s="11"/>
      <c r="F19" s="11"/>
      <c r="G19" s="1">
        <f t="shared" si="0"/>
        <v>18</v>
      </c>
      <c r="H19" s="10">
        <f t="shared" si="1"/>
        <v>9360</v>
      </c>
    </row>
    <row r="20" spans="1:8" x14ac:dyDescent="0.25">
      <c r="A20" s="17" t="s">
        <v>54</v>
      </c>
      <c r="B20" s="10">
        <v>444</v>
      </c>
      <c r="C20" s="11">
        <v>44724</v>
      </c>
      <c r="D20" s="11">
        <v>44700</v>
      </c>
      <c r="E20" s="11"/>
      <c r="F20" s="11"/>
      <c r="G20" s="1">
        <f t="shared" si="0"/>
        <v>-24</v>
      </c>
      <c r="H20" s="10">
        <f t="shared" si="1"/>
        <v>-10656</v>
      </c>
    </row>
    <row r="21" spans="1:8" x14ac:dyDescent="0.25">
      <c r="A21" s="17" t="s">
        <v>55</v>
      </c>
      <c r="B21" s="10">
        <v>624</v>
      </c>
      <c r="C21" s="11">
        <v>44735</v>
      </c>
      <c r="D21" s="11">
        <v>44705</v>
      </c>
      <c r="E21" s="11"/>
      <c r="F21" s="11"/>
      <c r="G21" s="1">
        <f t="shared" si="0"/>
        <v>-30</v>
      </c>
      <c r="H21" s="10">
        <f t="shared" si="1"/>
        <v>-18720</v>
      </c>
    </row>
    <row r="22" spans="1:8" x14ac:dyDescent="0.25">
      <c r="A22" s="17" t="s">
        <v>55</v>
      </c>
      <c r="B22" s="10">
        <v>176</v>
      </c>
      <c r="C22" s="11">
        <v>44735</v>
      </c>
      <c r="D22" s="11">
        <v>44705</v>
      </c>
      <c r="E22" s="11"/>
      <c r="F22" s="11"/>
      <c r="G22" s="1">
        <f t="shared" si="0"/>
        <v>-30</v>
      </c>
      <c r="H22" s="10">
        <f t="shared" si="1"/>
        <v>-5280</v>
      </c>
    </row>
    <row r="23" spans="1:8" x14ac:dyDescent="0.25">
      <c r="A23" s="17" t="s">
        <v>56</v>
      </c>
      <c r="B23" s="10">
        <v>897.14</v>
      </c>
      <c r="C23" s="11">
        <v>44737</v>
      </c>
      <c r="D23" s="11">
        <v>44707</v>
      </c>
      <c r="E23" s="11"/>
      <c r="F23" s="11"/>
      <c r="G23" s="1">
        <f t="shared" si="0"/>
        <v>-30</v>
      </c>
      <c r="H23" s="10">
        <f t="shared" si="1"/>
        <v>-26914.2</v>
      </c>
    </row>
    <row r="24" spans="1:8" x14ac:dyDescent="0.25">
      <c r="A24" s="17" t="s">
        <v>56</v>
      </c>
      <c r="B24" s="10">
        <v>99.68</v>
      </c>
      <c r="C24" s="11">
        <v>44737</v>
      </c>
      <c r="D24" s="11">
        <v>44707</v>
      </c>
      <c r="E24" s="11"/>
      <c r="F24" s="11"/>
      <c r="G24" s="1">
        <f t="shared" si="0"/>
        <v>-30</v>
      </c>
      <c r="H24" s="10">
        <f t="shared" si="1"/>
        <v>-2990.4</v>
      </c>
    </row>
    <row r="25" spans="1:8" x14ac:dyDescent="0.25">
      <c r="A25" s="17" t="s">
        <v>57</v>
      </c>
      <c r="B25" s="10">
        <v>781.82</v>
      </c>
      <c r="C25" s="11">
        <v>44741</v>
      </c>
      <c r="D25" s="11">
        <v>44711</v>
      </c>
      <c r="E25" s="11"/>
      <c r="F25" s="11"/>
      <c r="G25" s="1">
        <f t="shared" si="0"/>
        <v>-30</v>
      </c>
      <c r="H25" s="10">
        <f t="shared" si="1"/>
        <v>-23454.600000000002</v>
      </c>
    </row>
    <row r="26" spans="1:8" x14ac:dyDescent="0.25">
      <c r="A26" s="17" t="s">
        <v>58</v>
      </c>
      <c r="B26" s="10">
        <v>600</v>
      </c>
      <c r="C26" s="11">
        <v>44741</v>
      </c>
      <c r="D26" s="11">
        <v>44711</v>
      </c>
      <c r="E26" s="11"/>
      <c r="F26" s="11"/>
      <c r="G26" s="1">
        <f t="shared" si="0"/>
        <v>-30</v>
      </c>
      <c r="H26" s="10">
        <f t="shared" si="1"/>
        <v>-18000</v>
      </c>
    </row>
    <row r="27" spans="1:8" x14ac:dyDescent="0.25">
      <c r="A27" s="17" t="s">
        <v>59</v>
      </c>
      <c r="B27" s="10">
        <v>1407.28</v>
      </c>
      <c r="C27" s="11">
        <v>44741</v>
      </c>
      <c r="D27" s="11">
        <v>44711</v>
      </c>
      <c r="E27" s="11"/>
      <c r="F27" s="11"/>
      <c r="G27" s="1">
        <f t="shared" si="0"/>
        <v>-30</v>
      </c>
      <c r="H27" s="10">
        <f t="shared" si="1"/>
        <v>-42218.400000000001</v>
      </c>
    </row>
    <row r="28" spans="1:8" x14ac:dyDescent="0.25">
      <c r="A28" s="17" t="s">
        <v>59</v>
      </c>
      <c r="B28" s="10">
        <v>156.36000000000001</v>
      </c>
      <c r="C28" s="11">
        <v>44741</v>
      </c>
      <c r="D28" s="11">
        <v>44711</v>
      </c>
      <c r="E28" s="11"/>
      <c r="F28" s="11"/>
      <c r="G28" s="1">
        <f t="shared" si="0"/>
        <v>-30</v>
      </c>
      <c r="H28" s="10">
        <f t="shared" si="1"/>
        <v>-4690.8</v>
      </c>
    </row>
    <row r="29" spans="1:8" x14ac:dyDescent="0.25">
      <c r="A29" s="17" t="s">
        <v>60</v>
      </c>
      <c r="B29" s="10">
        <v>900</v>
      </c>
      <c r="C29" s="11">
        <v>44741</v>
      </c>
      <c r="D29" s="11">
        <v>44711</v>
      </c>
      <c r="E29" s="11"/>
      <c r="F29" s="11"/>
      <c r="G29" s="1">
        <f t="shared" si="0"/>
        <v>-30</v>
      </c>
      <c r="H29" s="10">
        <f t="shared" si="1"/>
        <v>-27000</v>
      </c>
    </row>
    <row r="30" spans="1:8" x14ac:dyDescent="0.25">
      <c r="A30" s="17" t="s">
        <v>60</v>
      </c>
      <c r="B30" s="10">
        <v>100</v>
      </c>
      <c r="C30" s="11">
        <v>44741</v>
      </c>
      <c r="D30" s="11">
        <v>44711</v>
      </c>
      <c r="E30" s="11"/>
      <c r="F30" s="11"/>
      <c r="G30" s="1">
        <f t="shared" si="0"/>
        <v>-30</v>
      </c>
      <c r="H30" s="10">
        <f t="shared" si="1"/>
        <v>-3000</v>
      </c>
    </row>
    <row r="31" spans="1:8" x14ac:dyDescent="0.25">
      <c r="A31" s="17" t="s">
        <v>61</v>
      </c>
      <c r="B31" s="10">
        <v>636.36</v>
      </c>
      <c r="C31" s="11">
        <v>44738</v>
      </c>
      <c r="D31" s="11">
        <v>44711</v>
      </c>
      <c r="E31" s="11"/>
      <c r="F31" s="11"/>
      <c r="G31" s="1">
        <f t="shared" si="0"/>
        <v>-27</v>
      </c>
      <c r="H31" s="10">
        <f t="shared" si="1"/>
        <v>-17181.72</v>
      </c>
    </row>
    <row r="32" spans="1:8" x14ac:dyDescent="0.25">
      <c r="A32" s="17" t="s">
        <v>62</v>
      </c>
      <c r="B32" s="10">
        <v>1400</v>
      </c>
      <c r="C32" s="11">
        <v>44735</v>
      </c>
      <c r="D32" s="11">
        <v>44712</v>
      </c>
      <c r="E32" s="11"/>
      <c r="F32" s="11"/>
      <c r="G32" s="1">
        <f t="shared" si="0"/>
        <v>-23</v>
      </c>
      <c r="H32" s="10">
        <f t="shared" si="1"/>
        <v>-32200</v>
      </c>
    </row>
    <row r="33" spans="1:8" x14ac:dyDescent="0.25">
      <c r="A33" s="17" t="s">
        <v>63</v>
      </c>
      <c r="B33" s="10">
        <v>327.52</v>
      </c>
      <c r="C33" s="11">
        <v>44741</v>
      </c>
      <c r="D33" s="11">
        <v>44718</v>
      </c>
      <c r="E33" s="11"/>
      <c r="F33" s="11"/>
      <c r="G33" s="1">
        <f t="shared" si="0"/>
        <v>-23</v>
      </c>
      <c r="H33" s="10">
        <f t="shared" si="1"/>
        <v>-7532.9599999999991</v>
      </c>
    </row>
    <row r="34" spans="1:8" x14ac:dyDescent="0.25">
      <c r="A34" s="17" t="s">
        <v>63</v>
      </c>
      <c r="B34" s="10">
        <v>92.38</v>
      </c>
      <c r="C34" s="11">
        <v>44741</v>
      </c>
      <c r="D34" s="11">
        <v>44718</v>
      </c>
      <c r="E34" s="11"/>
      <c r="F34" s="11"/>
      <c r="G34" s="1">
        <f t="shared" si="0"/>
        <v>-23</v>
      </c>
      <c r="H34" s="10">
        <f t="shared" si="1"/>
        <v>-2124.7399999999998</v>
      </c>
    </row>
    <row r="35" spans="1:8" x14ac:dyDescent="0.25">
      <c r="A35" s="17" t="s">
        <v>64</v>
      </c>
      <c r="B35" s="10">
        <v>553.79999999999995</v>
      </c>
      <c r="C35" s="11">
        <v>44975</v>
      </c>
      <c r="D35" s="11">
        <v>44722</v>
      </c>
      <c r="E35" s="11"/>
      <c r="F35" s="11"/>
      <c r="G35" s="1">
        <f t="shared" si="0"/>
        <v>-253</v>
      </c>
      <c r="H35" s="10">
        <f t="shared" si="1"/>
        <v>-140111.4</v>
      </c>
    </row>
    <row r="36" spans="1:8" x14ac:dyDescent="0.25">
      <c r="A36" s="17" t="s">
        <v>64</v>
      </c>
      <c r="B36" s="10">
        <v>156.19999999999999</v>
      </c>
      <c r="C36" s="11">
        <v>44975</v>
      </c>
      <c r="D36" s="11">
        <v>44722</v>
      </c>
      <c r="E36" s="11"/>
      <c r="F36" s="11"/>
      <c r="G36" s="1">
        <f t="shared" si="0"/>
        <v>-253</v>
      </c>
      <c r="H36" s="10">
        <f t="shared" si="1"/>
        <v>-39518.6</v>
      </c>
    </row>
    <row r="37" spans="1:8" x14ac:dyDescent="0.25">
      <c r="A37" s="17" t="s">
        <v>44</v>
      </c>
      <c r="B37" s="10">
        <v>117</v>
      </c>
      <c r="C37" s="11">
        <v>44764</v>
      </c>
      <c r="D37" s="11">
        <v>44728</v>
      </c>
      <c r="E37" s="11"/>
      <c r="F37" s="11"/>
      <c r="G37" s="1">
        <f t="shared" si="0"/>
        <v>-36</v>
      </c>
      <c r="H37" s="10">
        <f t="shared" si="1"/>
        <v>-4212</v>
      </c>
    </row>
    <row r="38" spans="1:8" x14ac:dyDescent="0.25">
      <c r="A38" s="17" t="s">
        <v>65</v>
      </c>
      <c r="B38" s="10">
        <v>1311.47</v>
      </c>
      <c r="C38" s="11">
        <v>44764</v>
      </c>
      <c r="D38" s="11">
        <v>44734</v>
      </c>
      <c r="E38" s="11"/>
      <c r="F38" s="11"/>
      <c r="G38" s="1">
        <f t="shared" si="0"/>
        <v>-30</v>
      </c>
      <c r="H38" s="10">
        <f t="shared" si="1"/>
        <v>-39344.1</v>
      </c>
    </row>
    <row r="39" spans="1:8" x14ac:dyDescent="0.25">
      <c r="A39" s="17" t="s">
        <v>66</v>
      </c>
      <c r="B39" s="10">
        <v>100</v>
      </c>
      <c r="C39" s="11">
        <v>44769</v>
      </c>
      <c r="D39" s="11">
        <v>44739</v>
      </c>
      <c r="E39" s="11"/>
      <c r="F39" s="11"/>
      <c r="G39" s="1">
        <f t="shared" si="0"/>
        <v>-30</v>
      </c>
      <c r="H39" s="10">
        <f t="shared" si="1"/>
        <v>-3000</v>
      </c>
    </row>
    <row r="40" spans="1:8" x14ac:dyDescent="0.25">
      <c r="A40" s="17" t="s">
        <v>67</v>
      </c>
      <c r="B40" s="10">
        <v>129.51</v>
      </c>
      <c r="C40" s="11">
        <v>44772</v>
      </c>
      <c r="D40" s="11">
        <v>44742</v>
      </c>
      <c r="E40" s="11"/>
      <c r="F40" s="11"/>
      <c r="G40" s="1">
        <f t="shared" si="0"/>
        <v>-30</v>
      </c>
      <c r="H40" s="10">
        <f t="shared" si="1"/>
        <v>-3885.2999999999997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4005.58</v>
      </c>
      <c r="C1">
        <f>COUNTA(A4:A353)</f>
        <v>11</v>
      </c>
      <c r="G1" s="14">
        <f>IF(B1&lt;&gt;0,H1/B1,0)</f>
        <v>-5.1527419250146052</v>
      </c>
      <c r="H1" s="13">
        <f>SUM(H4:H353)</f>
        <v>-20639.72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68</v>
      </c>
      <c r="B4" s="10">
        <v>390</v>
      </c>
      <c r="C4" s="11">
        <v>44797</v>
      </c>
      <c r="D4" s="11">
        <v>44768</v>
      </c>
      <c r="E4" s="11"/>
      <c r="F4" s="11"/>
      <c r="G4" s="1">
        <f>D4-C4-(F4-E4)</f>
        <v>-29</v>
      </c>
      <c r="H4" s="10">
        <f>B4*G4</f>
        <v>-11310</v>
      </c>
    </row>
    <row r="5" spans="1:8" x14ac:dyDescent="0.25">
      <c r="A5" s="17" t="s">
        <v>68</v>
      </c>
      <c r="B5" s="10">
        <v>110</v>
      </c>
      <c r="C5" s="11">
        <v>44797</v>
      </c>
      <c r="D5" s="11">
        <v>44768</v>
      </c>
      <c r="E5" s="11"/>
      <c r="F5" s="11"/>
      <c r="G5" s="1">
        <f t="shared" ref="G5:G68" si="0">D5-C5-(F5-E5)</f>
        <v>-29</v>
      </c>
      <c r="H5" s="10">
        <f t="shared" ref="H5:H68" si="1">B5*G5</f>
        <v>-3190</v>
      </c>
    </row>
    <row r="6" spans="1:8" x14ac:dyDescent="0.25">
      <c r="A6" s="17" t="s">
        <v>69</v>
      </c>
      <c r="B6" s="10">
        <v>117</v>
      </c>
      <c r="C6" s="11">
        <v>44825</v>
      </c>
      <c r="D6" s="11">
        <v>44796</v>
      </c>
      <c r="E6" s="11"/>
      <c r="F6" s="11"/>
      <c r="G6" s="1">
        <f t="shared" si="0"/>
        <v>-29</v>
      </c>
      <c r="H6" s="10">
        <f t="shared" si="1"/>
        <v>-3393</v>
      </c>
    </row>
    <row r="7" spans="1:8" x14ac:dyDescent="0.25">
      <c r="A7" s="17" t="s">
        <v>69</v>
      </c>
      <c r="B7" s="10">
        <v>33</v>
      </c>
      <c r="C7" s="11">
        <v>44825</v>
      </c>
      <c r="D7" s="11">
        <v>44796</v>
      </c>
      <c r="E7" s="11"/>
      <c r="F7" s="11"/>
      <c r="G7" s="1">
        <f t="shared" si="0"/>
        <v>-29</v>
      </c>
      <c r="H7" s="10">
        <f t="shared" si="1"/>
        <v>-957</v>
      </c>
    </row>
    <row r="8" spans="1:8" x14ac:dyDescent="0.25">
      <c r="A8" s="17" t="s">
        <v>70</v>
      </c>
      <c r="B8" s="10">
        <v>79.92</v>
      </c>
      <c r="C8" s="11">
        <v>44825</v>
      </c>
      <c r="D8" s="11">
        <v>44806</v>
      </c>
      <c r="E8" s="11"/>
      <c r="F8" s="11"/>
      <c r="G8" s="1">
        <f t="shared" si="0"/>
        <v>-19</v>
      </c>
      <c r="H8" s="10">
        <f t="shared" si="1"/>
        <v>-1518.48</v>
      </c>
    </row>
    <row r="9" spans="1:8" x14ac:dyDescent="0.25">
      <c r="A9" s="17" t="s">
        <v>71</v>
      </c>
      <c r="B9" s="10">
        <v>270</v>
      </c>
      <c r="C9" s="11">
        <v>44825</v>
      </c>
      <c r="D9" s="11">
        <v>44796</v>
      </c>
      <c r="E9" s="11"/>
      <c r="F9" s="11"/>
      <c r="G9" s="1">
        <f t="shared" si="0"/>
        <v>-29</v>
      </c>
      <c r="H9" s="10">
        <f t="shared" si="1"/>
        <v>-7830</v>
      </c>
    </row>
    <row r="10" spans="1:8" x14ac:dyDescent="0.25">
      <c r="A10" s="17" t="s">
        <v>72</v>
      </c>
      <c r="B10" s="10">
        <v>330.74</v>
      </c>
      <c r="C10" s="11">
        <v>44797</v>
      </c>
      <c r="D10" s="11">
        <v>44806</v>
      </c>
      <c r="E10" s="11"/>
      <c r="F10" s="11"/>
      <c r="G10" s="1">
        <f t="shared" si="0"/>
        <v>9</v>
      </c>
      <c r="H10" s="10">
        <f t="shared" si="1"/>
        <v>2976.66</v>
      </c>
    </row>
    <row r="11" spans="1:8" x14ac:dyDescent="0.25">
      <c r="A11" s="17" t="s">
        <v>70</v>
      </c>
      <c r="B11" s="10">
        <v>22.54</v>
      </c>
      <c r="C11" s="11">
        <v>44825</v>
      </c>
      <c r="D11" s="11">
        <v>44809</v>
      </c>
      <c r="E11" s="11"/>
      <c r="F11" s="11"/>
      <c r="G11" s="1">
        <f t="shared" si="0"/>
        <v>-16</v>
      </c>
      <c r="H11" s="10">
        <f t="shared" si="1"/>
        <v>-360.64</v>
      </c>
    </row>
    <row r="12" spans="1:8" x14ac:dyDescent="0.25">
      <c r="A12" s="17" t="s">
        <v>73</v>
      </c>
      <c r="B12" s="10">
        <v>524.76</v>
      </c>
      <c r="C12" s="11">
        <v>44686</v>
      </c>
      <c r="D12" s="11">
        <v>44809</v>
      </c>
      <c r="E12" s="11"/>
      <c r="F12" s="11"/>
      <c r="G12" s="1">
        <f t="shared" si="0"/>
        <v>123</v>
      </c>
      <c r="H12" s="10">
        <f t="shared" si="1"/>
        <v>64545.479999999996</v>
      </c>
    </row>
    <row r="13" spans="1:8" x14ac:dyDescent="0.25">
      <c r="A13" s="17" t="s">
        <v>73</v>
      </c>
      <c r="B13" s="10">
        <v>27.62</v>
      </c>
      <c r="C13" s="11">
        <v>44686</v>
      </c>
      <c r="D13" s="11">
        <v>44809</v>
      </c>
      <c r="E13" s="11"/>
      <c r="F13" s="11"/>
      <c r="G13" s="1">
        <f t="shared" si="0"/>
        <v>123</v>
      </c>
      <c r="H13" s="10">
        <f t="shared" si="1"/>
        <v>3397.26</v>
      </c>
    </row>
    <row r="14" spans="1:8" x14ac:dyDescent="0.25">
      <c r="A14" s="17" t="s">
        <v>74</v>
      </c>
      <c r="B14" s="10">
        <v>2100</v>
      </c>
      <c r="C14" s="11">
        <v>44863</v>
      </c>
      <c r="D14" s="11">
        <v>44833</v>
      </c>
      <c r="E14" s="11"/>
      <c r="F14" s="11"/>
      <c r="G14" s="1">
        <f t="shared" si="0"/>
        <v>-30</v>
      </c>
      <c r="H14" s="10">
        <f t="shared" si="1"/>
        <v>-63000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38078.57</v>
      </c>
      <c r="C1">
        <f>COUNTA(A4:A353)</f>
        <v>4</v>
      </c>
      <c r="G1" s="14">
        <f>IF(B1&lt;&gt;0,H1/B1,0)</f>
        <v>1.8356492904013992</v>
      </c>
      <c r="H1" s="13">
        <f>SUM(H4:H353)</f>
        <v>69898.900000000009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75</v>
      </c>
      <c r="B4" s="10">
        <v>152.54</v>
      </c>
      <c r="C4" s="11">
        <v>44874</v>
      </c>
      <c r="D4" s="11">
        <v>44844</v>
      </c>
      <c r="E4" s="11"/>
      <c r="F4" s="11"/>
      <c r="G4" s="1">
        <f>D4-C4-(F4-E4)</f>
        <v>-30</v>
      </c>
      <c r="H4" s="10">
        <f>B4*G4</f>
        <v>-4576.2</v>
      </c>
    </row>
    <row r="5" spans="1:8" x14ac:dyDescent="0.25">
      <c r="A5" s="17" t="s">
        <v>75</v>
      </c>
      <c r="B5" s="10">
        <v>43.03</v>
      </c>
      <c r="C5" s="11">
        <v>44874</v>
      </c>
      <c r="D5" s="11">
        <v>44844</v>
      </c>
      <c r="E5" s="11"/>
      <c r="F5" s="11"/>
      <c r="G5" s="1">
        <f t="shared" ref="G5:G68" si="0">D5-C5-(F5-E5)</f>
        <v>-30</v>
      </c>
      <c r="H5" s="10">
        <f t="shared" ref="H5:H68" si="1">B5*G5</f>
        <v>-1290.9000000000001</v>
      </c>
    </row>
    <row r="6" spans="1:8" x14ac:dyDescent="0.25">
      <c r="A6" s="17" t="s">
        <v>76</v>
      </c>
      <c r="B6" s="10">
        <v>29548.74</v>
      </c>
      <c r="C6" s="11">
        <v>44850</v>
      </c>
      <c r="D6" s="11">
        <v>44852</v>
      </c>
      <c r="E6" s="11"/>
      <c r="F6" s="11"/>
      <c r="G6" s="1">
        <f t="shared" si="0"/>
        <v>2</v>
      </c>
      <c r="H6" s="10">
        <f t="shared" si="1"/>
        <v>59097.48</v>
      </c>
    </row>
    <row r="7" spans="1:8" x14ac:dyDescent="0.25">
      <c r="A7" s="17" t="s">
        <v>76</v>
      </c>
      <c r="B7" s="10">
        <v>8334.26</v>
      </c>
      <c r="C7" s="11">
        <v>44850</v>
      </c>
      <c r="D7" s="11">
        <v>44852</v>
      </c>
      <c r="E7" s="11"/>
      <c r="F7" s="11"/>
      <c r="G7" s="1">
        <f t="shared" si="0"/>
        <v>2</v>
      </c>
      <c r="H7" s="10">
        <f t="shared" si="1"/>
        <v>16668.52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2024-09-17T09:21:05Z</dcterms:modified>
</cp:coreProperties>
</file>