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ADD5BDE-981D-4E3E-AA9A-EF18FD99F23F}" xr6:coauthVersionLast="47" xr6:coauthVersionMax="47" xr10:uidLastSave="{00000000-0000-0000-0000-000000000000}"/>
  <bookViews>
    <workbookView xWindow="0" yWindow="720" windowWidth="24000" windowHeight="1278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<sst xmlns="http://schemas.openxmlformats.org/spreadsheetml/2006/main" count="109" uniqueCount="84">
  <si>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</si>
  <si>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</si>
  <si>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</si>
  <si>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</si>
  <si>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</si>
  <si>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</si>
  <si>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</si>
  <si>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</si>
  <si>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</si>
  <si>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</si>
  <si>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</si>
  <si>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</si>
  <si>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</si>
  <si>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</si>
  <si>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</si>
  <si>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</si>
  <si>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</si>
  <si>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</si>
  <si>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</si>
  <si>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</si>
  <si>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"GAGLIONE"</t>
  </si>
  <si>
    <t>81020 CAPODRISE (CE) - VIA DANTE, 26 - C.F. 80103200616 C.M. CEIC83000V</t>
  </si>
  <si>
    <t>2024</t>
  </si>
  <si>
    <t>FPA 99/24 del 10/05/2024</t>
  </si>
  <si>
    <t>FPA 98/24 del 10/05/2024</t>
  </si>
  <si>
    <t>B/3 del 05/01/2024</t>
  </si>
  <si>
    <t>1/PA del 04/01/2024</t>
  </si>
  <si>
    <t>3 del 23/01/2024</t>
  </si>
  <si>
    <t>FPA 1/24 del 23/01/2024</t>
  </si>
  <si>
    <t>85 / A del 27/01/2024</t>
  </si>
  <si>
    <t>3 del 30/01/2024</t>
  </si>
  <si>
    <t>FATTPA 7_24 del 22/02/2024</t>
  </si>
  <si>
    <t>FATTPA 5_24 del 12/02/2024</t>
  </si>
  <si>
    <t>FPA 9/24 del 27/02/2024</t>
  </si>
  <si>
    <t>115 del 01/03/2024</t>
  </si>
  <si>
    <t>FATTPA 8_24 del 01/03/2024</t>
  </si>
  <si>
    <t>2116 del 29/02/2024</t>
  </si>
  <si>
    <t>22 del 07/03/2024</t>
  </si>
  <si>
    <t>115 / B del 09/03/2024</t>
  </si>
  <si>
    <t>FPA 1/24 del 13/03/2024</t>
  </si>
  <si>
    <t>FATTPA 13_24 del 14/03/2024</t>
  </si>
  <si>
    <t>FATTPA 15_24 del 14/03/2024</t>
  </si>
  <si>
    <t>FATTPA 14_24 del 14/03/2024</t>
  </si>
  <si>
    <t>154 del 18/03/2024</t>
  </si>
  <si>
    <t>19/02 del 20/03/2024</t>
  </si>
  <si>
    <t>FATTPA 16_24 del 20/03/2024</t>
  </si>
  <si>
    <t>FATTPA 19_24 del 21/03/2024</t>
  </si>
  <si>
    <t>165 del 26/03/2024</t>
  </si>
  <si>
    <t>FPA 4/24 del 22/03/2024</t>
  </si>
  <si>
    <t>01242/24 del 04/04/2024</t>
  </si>
  <si>
    <t>53 del 18/04/2024</t>
  </si>
  <si>
    <t>109/PA del 19/04/2024</t>
  </si>
  <si>
    <t>90 del 19/04/2024</t>
  </si>
  <si>
    <t>117/E del 18/04/2024</t>
  </si>
  <si>
    <t>FATTPA 24_24 del 26/04/2024</t>
  </si>
  <si>
    <t>FATTPA 25_24 del 26/04/2024</t>
  </si>
  <si>
    <t>FATTPA 26_24 del 26/04/2024</t>
  </si>
  <si>
    <t>FATTPA 27_24 del 26/04/2024</t>
  </si>
  <si>
    <t>FPA 2/24 del 29/04/2024</t>
  </si>
  <si>
    <t>44 del 25/04/2024</t>
  </si>
  <si>
    <t>12/PA del 10/04/2024</t>
  </si>
  <si>
    <t>R000069 del 30/04/2024</t>
  </si>
  <si>
    <t>15PA del 29/04/2024</t>
  </si>
  <si>
    <t>FATTPA 32_24 del 02/05/2024</t>
  </si>
  <si>
    <t>FPA 2/24 del 08/05/2024</t>
  </si>
  <si>
    <t>5 del 14/05/2024</t>
  </si>
  <si>
    <t>FATTPA 35_24 del 16/05/2024</t>
  </si>
  <si>
    <t>FATTPA 37_24 del 17/05/2024</t>
  </si>
  <si>
    <t>FATTPA 34_24 del 16/05/2024</t>
  </si>
  <si>
    <t>79 del 28/05/2024</t>
  </si>
  <si>
    <t>7 del 29/05/2024</t>
  </si>
  <si>
    <t>FATTPA 41_24 del 31/05/2024</t>
  </si>
  <si>
    <t>B/44 del 31/05/2024</t>
  </si>
  <si>
    <t>FATTPA 40_24 del 31/05/2024</t>
  </si>
  <si>
    <t>VE051-55 del 07/06/2024</t>
  </si>
  <si>
    <t>409 / A del 09/03/2024</t>
  </si>
  <si>
    <t>FPA 5/24 del 17/06/2024</t>
  </si>
  <si>
    <t>147/PA del 30/06/2024</t>
  </si>
  <si>
    <t>FATTPA 6_24 del 03/07/2024</t>
  </si>
  <si>
    <t>FATTPA 12_24 del 20/08/2024</t>
  </si>
  <si>
    <t>FPA 148/24 del 16/07/2024</t>
  </si>
  <si>
    <t>501 del 13/03/2024</t>
  </si>
  <si>
    <t>60/PA/2024 del 03/09/2024</t>
  </si>
  <si>
    <t>8PA del 05/09/2024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</si>
</sst>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E9" sqref="E9:F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3" t="s">
        <v>1</v>
      </c>
      <c r="B7" s="34"/>
      <c r="C7" s="34"/>
      <c r="D7" s="34"/>
      <c r="E7" s="34"/>
      <c r="F7" s="35"/>
    </row>
    <row r="8" spans="1:9" ht="30.75" customHeight="1" x14ac:dyDescent="0.25">
      <c r="A8" s="42" t="s">
        <v>0</v>
      </c>
      <c r="B8" s="43"/>
      <c r="C8" s="44" t="s">
        <v>5</v>
      </c>
      <c r="D8" s="43"/>
      <c r="E8" s="45" t="s">
        <v>11</v>
      </c>
      <c r="F8" s="46"/>
    </row>
    <row r="9" spans="1:9" ht="29.25" customHeight="1" thickBot="1" x14ac:dyDescent="0.3">
      <c r="A9" s="36">
        <f>SUM(B13:B16)</f>
        <v>62</v>
      </c>
      <c r="B9" s="32"/>
      <c r="C9" s="31">
        <f>SUM(C13:C16)</f>
        <v>61966.240000000005</v>
      </c>
      <c r="D9" s="32"/>
      <c r="E9" s="37">
        <f>('Trimestre 1'!H1+'Trimestre 2'!H1+'Trimestre 3'!H1+'Trimestre 4'!H1)/C9</f>
        <v>-109.02402663127536</v>
      </c>
      <c r="F9" s="38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39" t="s">
        <v>2</v>
      </c>
      <c r="B11" s="40"/>
      <c r="C11" s="40"/>
      <c r="D11" s="40"/>
      <c r="E11" s="40"/>
      <c r="F11" s="41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26</v>
      </c>
      <c r="C13" s="26">
        <f>'Trimestre 1'!B1</f>
        <v>27900.17</v>
      </c>
      <c r="D13" s="26">
        <f>'Trimestre 1'!G1</f>
        <v>-149.44158978242785</v>
      </c>
      <c r="E13" s="26">
        <v>0</v>
      </c>
      <c r="F13" s="30">
        <v>0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27</v>
      </c>
      <c r="C14" s="26">
        <f>'Trimestre 2'!B1</f>
        <v>24287.940000000002</v>
      </c>
      <c r="D14" s="26">
        <f>'Trimestre 2'!G1</f>
        <v>-96.885415560150435</v>
      </c>
      <c r="E14" s="26">
        <v>0</v>
      </c>
      <c r="F14" s="30">
        <v>0</v>
      </c>
    </row>
    <row r="15" spans="1:9" ht="22.5" customHeight="1" x14ac:dyDescent="0.25">
      <c r="A15" s="25" t="s">
        <v>15</v>
      </c>
      <c r="B15" s="14">
        <f>'Trimestre 3'!C1</f>
        <v>9</v>
      </c>
      <c r="C15" s="26">
        <f>'Trimestre 3'!B1</f>
        <v>9778.130000000001</v>
      </c>
      <c r="D15" s="26">
        <f>'Trimestre 3'!G1</f>
        <v>-23.850785375117738</v>
      </c>
      <c r="E15" s="26"/>
      <c r="F15" s="30"/>
    </row>
    <row r="16" spans="1:9" ht="21.75" customHeight="1" x14ac:dyDescent="0.25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27900.17</v>
      </c>
      <c r="C1">
        <f>COUNTA(A4:A203)</f>
        <v>26</v>
      </c>
      <c r="G1" s="13">
        <f>IF(B1&lt;&gt;0,H1/B1,0)</f>
        <v>-149.44158978242785</v>
      </c>
      <c r="H1" s="12">
        <f>SUM(H4:H195)</f>
        <v>-4169445.7600000002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23</v>
      </c>
      <c r="B4" s="9">
        <v>150</v>
      </c>
      <c r="C4" s="10">
        <v>45506</v>
      </c>
      <c r="D4" s="10">
        <v>45307</v>
      </c>
      <c r="E4" s="10"/>
      <c r="F4" s="10"/>
      <c r="G4" s="1">
        <f>D4-C4-(F4-E4)</f>
        <v>-199</v>
      </c>
      <c r="H4" s="9">
        <f>B4*G4</f>
        <v>-29850</v>
      </c>
    </row>
    <row r="5" spans="1:8" x14ac:dyDescent="0.25">
      <c r="A5" s="16" t="s">
        <v>24</v>
      </c>
      <c r="B5" s="9">
        <v>163.94</v>
      </c>
      <c r="C5" s="10">
        <v>45506</v>
      </c>
      <c r="D5" s="10">
        <v>45307</v>
      </c>
      <c r="E5" s="10"/>
      <c r="F5" s="10"/>
      <c r="G5" s="1">
        <f t="shared" ref="G5:G68" si="0">D5-C5-(F5-E5)</f>
        <v>-199</v>
      </c>
      <c r="H5" s="9">
        <f t="shared" ref="H5:H68" si="1">B5*G5</f>
        <v>-32624.06</v>
      </c>
    </row>
    <row r="6" spans="1:8" x14ac:dyDescent="0.25">
      <c r="A6" s="16" t="s">
        <v>25</v>
      </c>
      <c r="B6" s="9">
        <v>236</v>
      </c>
      <c r="C6" s="10">
        <v>45506</v>
      </c>
      <c r="D6" s="10">
        <v>45307</v>
      </c>
      <c r="E6" s="10"/>
      <c r="F6" s="10"/>
      <c r="G6" s="1">
        <f t="shared" si="0"/>
        <v>-199</v>
      </c>
      <c r="H6" s="9">
        <f t="shared" si="1"/>
        <v>-46964</v>
      </c>
    </row>
    <row r="7" spans="1:8" x14ac:dyDescent="0.25">
      <c r="A7" s="16" t="s">
        <v>26</v>
      </c>
      <c r="B7" s="9">
        <v>286.89</v>
      </c>
      <c r="C7" s="10">
        <v>45506</v>
      </c>
      <c r="D7" s="10">
        <v>45307</v>
      </c>
      <c r="E7" s="10"/>
      <c r="F7" s="10"/>
      <c r="G7" s="1">
        <f t="shared" si="0"/>
        <v>-199</v>
      </c>
      <c r="H7" s="9">
        <f t="shared" si="1"/>
        <v>-57091.11</v>
      </c>
    </row>
    <row r="8" spans="1:8" x14ac:dyDescent="0.25">
      <c r="A8" s="16" t="s">
        <v>27</v>
      </c>
      <c r="B8" s="9">
        <v>150</v>
      </c>
      <c r="C8" s="10">
        <v>45506</v>
      </c>
      <c r="D8" s="10">
        <v>45315</v>
      </c>
      <c r="E8" s="10"/>
      <c r="F8" s="10"/>
      <c r="G8" s="1">
        <f t="shared" si="0"/>
        <v>-191</v>
      </c>
      <c r="H8" s="9">
        <f t="shared" si="1"/>
        <v>-28650</v>
      </c>
    </row>
    <row r="9" spans="1:8" x14ac:dyDescent="0.25">
      <c r="A9" s="16" t="s">
        <v>28</v>
      </c>
      <c r="B9" s="9">
        <v>150</v>
      </c>
      <c r="C9" s="10">
        <v>45506</v>
      </c>
      <c r="D9" s="10">
        <v>45315</v>
      </c>
      <c r="E9" s="10"/>
      <c r="F9" s="10"/>
      <c r="G9" s="1">
        <f t="shared" si="0"/>
        <v>-191</v>
      </c>
      <c r="H9" s="9">
        <f t="shared" si="1"/>
        <v>-28650</v>
      </c>
    </row>
    <row r="10" spans="1:8" x14ac:dyDescent="0.25">
      <c r="A10" s="16" t="s">
        <v>29</v>
      </c>
      <c r="B10" s="9">
        <v>2650</v>
      </c>
      <c r="C10" s="10">
        <v>45506</v>
      </c>
      <c r="D10" s="10">
        <v>45321</v>
      </c>
      <c r="E10" s="10"/>
      <c r="F10" s="10"/>
      <c r="G10" s="1">
        <f t="shared" si="0"/>
        <v>-185</v>
      </c>
      <c r="H10" s="9">
        <f t="shared" si="1"/>
        <v>-490250</v>
      </c>
    </row>
    <row r="11" spans="1:8" x14ac:dyDescent="0.25">
      <c r="A11" s="16" t="s">
        <v>30</v>
      </c>
      <c r="B11" s="9">
        <v>832</v>
      </c>
      <c r="C11" s="10">
        <v>45506</v>
      </c>
      <c r="D11" s="10">
        <v>45322</v>
      </c>
      <c r="E11" s="10"/>
      <c r="F11" s="10"/>
      <c r="G11" s="1">
        <f t="shared" si="0"/>
        <v>-184</v>
      </c>
      <c r="H11" s="9">
        <f t="shared" si="1"/>
        <v>-153088</v>
      </c>
    </row>
    <row r="12" spans="1:8" x14ac:dyDescent="0.25">
      <c r="A12" s="16" t="s">
        <v>31</v>
      </c>
      <c r="B12" s="9">
        <v>700</v>
      </c>
      <c r="C12" s="10">
        <v>45506</v>
      </c>
      <c r="D12" s="10">
        <v>45345</v>
      </c>
      <c r="E12" s="10"/>
      <c r="F12" s="10"/>
      <c r="G12" s="1">
        <f t="shared" si="0"/>
        <v>-161</v>
      </c>
      <c r="H12" s="9">
        <f t="shared" si="1"/>
        <v>-112700</v>
      </c>
    </row>
    <row r="13" spans="1:8" x14ac:dyDescent="0.25">
      <c r="A13" s="16" t="s">
        <v>32</v>
      </c>
      <c r="B13" s="9">
        <v>600</v>
      </c>
      <c r="C13" s="10">
        <v>45506</v>
      </c>
      <c r="D13" s="10">
        <v>45345</v>
      </c>
      <c r="E13" s="10"/>
      <c r="F13" s="10"/>
      <c r="G13" s="1">
        <f t="shared" si="0"/>
        <v>-161</v>
      </c>
      <c r="H13" s="9">
        <f t="shared" si="1"/>
        <v>-96600</v>
      </c>
    </row>
    <row r="14" spans="1:8" x14ac:dyDescent="0.25">
      <c r="A14" s="16" t="s">
        <v>33</v>
      </c>
      <c r="B14" s="9">
        <v>3563.2</v>
      </c>
      <c r="C14" s="10">
        <v>45506</v>
      </c>
      <c r="D14" s="10">
        <v>45350</v>
      </c>
      <c r="E14" s="10"/>
      <c r="F14" s="10"/>
      <c r="G14" s="1">
        <f t="shared" si="0"/>
        <v>-156</v>
      </c>
      <c r="H14" s="9">
        <f t="shared" si="1"/>
        <v>-555859.19999999995</v>
      </c>
    </row>
    <row r="15" spans="1:8" x14ac:dyDescent="0.25">
      <c r="A15" s="16" t="s">
        <v>34</v>
      </c>
      <c r="B15" s="9">
        <v>581.82000000000005</v>
      </c>
      <c r="C15" s="10">
        <v>45506</v>
      </c>
      <c r="D15" s="10">
        <v>45355</v>
      </c>
      <c r="E15" s="10"/>
      <c r="F15" s="10"/>
      <c r="G15" s="1">
        <f t="shared" si="0"/>
        <v>-151</v>
      </c>
      <c r="H15" s="9">
        <f t="shared" si="1"/>
        <v>-87854.82</v>
      </c>
    </row>
    <row r="16" spans="1:8" x14ac:dyDescent="0.25">
      <c r="A16" s="16" t="s">
        <v>35</v>
      </c>
      <c r="B16" s="9">
        <v>400</v>
      </c>
      <c r="C16" s="10">
        <v>45506</v>
      </c>
      <c r="D16" s="10">
        <v>45355</v>
      </c>
      <c r="E16" s="10"/>
      <c r="F16" s="10"/>
      <c r="G16" s="1">
        <f t="shared" si="0"/>
        <v>-151</v>
      </c>
      <c r="H16" s="9">
        <f t="shared" si="1"/>
        <v>-60400</v>
      </c>
    </row>
    <row r="17" spans="1:8" x14ac:dyDescent="0.25">
      <c r="A17" s="16" t="s">
        <v>36</v>
      </c>
      <c r="B17" s="9">
        <v>382.94</v>
      </c>
      <c r="C17" s="10">
        <v>45506</v>
      </c>
      <c r="D17" s="10">
        <v>45357</v>
      </c>
      <c r="E17" s="10"/>
      <c r="F17" s="10"/>
      <c r="G17" s="1">
        <f t="shared" si="0"/>
        <v>-149</v>
      </c>
      <c r="H17" s="9">
        <f t="shared" si="1"/>
        <v>-57058.06</v>
      </c>
    </row>
    <row r="18" spans="1:8" x14ac:dyDescent="0.25">
      <c r="A18" s="16" t="s">
        <v>37</v>
      </c>
      <c r="B18" s="9">
        <v>1970</v>
      </c>
      <c r="C18" s="10">
        <v>45506</v>
      </c>
      <c r="D18" s="10">
        <v>45359</v>
      </c>
      <c r="E18" s="10"/>
      <c r="F18" s="10"/>
      <c r="G18" s="1">
        <f t="shared" si="0"/>
        <v>-147</v>
      </c>
      <c r="H18" s="9">
        <f t="shared" si="1"/>
        <v>-289590</v>
      </c>
    </row>
    <row r="19" spans="1:8" x14ac:dyDescent="0.25">
      <c r="A19" s="16" t="s">
        <v>38</v>
      </c>
      <c r="B19" s="9">
        <v>300</v>
      </c>
      <c r="C19" s="10">
        <v>45506</v>
      </c>
      <c r="D19" s="10">
        <v>45362</v>
      </c>
      <c r="E19" s="10"/>
      <c r="F19" s="10"/>
      <c r="G19" s="1">
        <f t="shared" si="0"/>
        <v>-144</v>
      </c>
      <c r="H19" s="9">
        <f t="shared" si="1"/>
        <v>-43200</v>
      </c>
    </row>
    <row r="20" spans="1:8" x14ac:dyDescent="0.25">
      <c r="A20" s="16" t="s">
        <v>39</v>
      </c>
      <c r="B20" s="9">
        <v>1081.81</v>
      </c>
      <c r="C20" s="10">
        <v>45506</v>
      </c>
      <c r="D20" s="10">
        <v>45365</v>
      </c>
      <c r="E20" s="10"/>
      <c r="F20" s="10"/>
      <c r="G20" s="1">
        <f t="shared" si="0"/>
        <v>-141</v>
      </c>
      <c r="H20" s="9">
        <f t="shared" si="1"/>
        <v>-152535.21</v>
      </c>
    </row>
    <row r="21" spans="1:8" x14ac:dyDescent="0.25">
      <c r="A21" s="16" t="s">
        <v>40</v>
      </c>
      <c r="B21" s="9">
        <v>1600</v>
      </c>
      <c r="C21" s="10">
        <v>45506</v>
      </c>
      <c r="D21" s="10">
        <v>45366</v>
      </c>
      <c r="E21" s="10"/>
      <c r="F21" s="10"/>
      <c r="G21" s="1">
        <f t="shared" si="0"/>
        <v>-140</v>
      </c>
      <c r="H21" s="9">
        <f t="shared" si="1"/>
        <v>-224000</v>
      </c>
    </row>
    <row r="22" spans="1:8" x14ac:dyDescent="0.25">
      <c r="A22" s="16" t="s">
        <v>41</v>
      </c>
      <c r="B22" s="9">
        <v>800</v>
      </c>
      <c r="C22" s="10">
        <v>45506</v>
      </c>
      <c r="D22" s="10">
        <v>45366</v>
      </c>
      <c r="E22" s="10"/>
      <c r="F22" s="10"/>
      <c r="G22" s="1">
        <f t="shared" si="0"/>
        <v>-140</v>
      </c>
      <c r="H22" s="9">
        <f t="shared" si="1"/>
        <v>-112000</v>
      </c>
    </row>
    <row r="23" spans="1:8" x14ac:dyDescent="0.25">
      <c r="A23" s="16" t="s">
        <v>42</v>
      </c>
      <c r="B23" s="9">
        <v>200</v>
      </c>
      <c r="C23" s="10">
        <v>45506</v>
      </c>
      <c r="D23" s="10">
        <v>45366</v>
      </c>
      <c r="E23" s="10"/>
      <c r="F23" s="10"/>
      <c r="G23" s="1">
        <f t="shared" si="0"/>
        <v>-140</v>
      </c>
      <c r="H23" s="9">
        <f t="shared" si="1"/>
        <v>-28000</v>
      </c>
    </row>
    <row r="24" spans="1:8" x14ac:dyDescent="0.25">
      <c r="A24" s="16" t="s">
        <v>43</v>
      </c>
      <c r="B24" s="9">
        <v>445.45</v>
      </c>
      <c r="C24" s="10">
        <v>45506</v>
      </c>
      <c r="D24" s="10">
        <v>45370</v>
      </c>
      <c r="E24" s="10"/>
      <c r="F24" s="10"/>
      <c r="G24" s="1">
        <f t="shared" si="0"/>
        <v>-136</v>
      </c>
      <c r="H24" s="9">
        <f t="shared" si="1"/>
        <v>-60581.2</v>
      </c>
    </row>
    <row r="25" spans="1:8" x14ac:dyDescent="0.25">
      <c r="A25" s="16" t="s">
        <v>44</v>
      </c>
      <c r="B25" s="9">
        <v>368.85</v>
      </c>
      <c r="C25" s="10">
        <v>45506</v>
      </c>
      <c r="D25" s="10">
        <v>45372</v>
      </c>
      <c r="E25" s="10"/>
      <c r="F25" s="10"/>
      <c r="G25" s="1">
        <f t="shared" si="0"/>
        <v>-134</v>
      </c>
      <c r="H25" s="9">
        <f t="shared" si="1"/>
        <v>-49425.9</v>
      </c>
    </row>
    <row r="26" spans="1:8" x14ac:dyDescent="0.25">
      <c r="A26" s="16" t="s">
        <v>45</v>
      </c>
      <c r="B26" s="9">
        <v>9200</v>
      </c>
      <c r="C26" s="10">
        <v>45506</v>
      </c>
      <c r="D26" s="10">
        <v>45372</v>
      </c>
      <c r="E26" s="10"/>
      <c r="F26" s="10"/>
      <c r="G26" s="1">
        <f t="shared" si="0"/>
        <v>-134</v>
      </c>
      <c r="H26" s="9">
        <f t="shared" si="1"/>
        <v>-1232800</v>
      </c>
    </row>
    <row r="27" spans="1:8" x14ac:dyDescent="0.25">
      <c r="A27" s="16" t="s">
        <v>46</v>
      </c>
      <c r="B27" s="9">
        <v>200</v>
      </c>
      <c r="C27" s="10">
        <v>45506</v>
      </c>
      <c r="D27" s="10">
        <v>45373</v>
      </c>
      <c r="E27" s="10"/>
      <c r="F27" s="10"/>
      <c r="G27" s="1">
        <f t="shared" si="0"/>
        <v>-133</v>
      </c>
      <c r="H27" s="9">
        <f t="shared" si="1"/>
        <v>-26600</v>
      </c>
    </row>
    <row r="28" spans="1:8" x14ac:dyDescent="0.25">
      <c r="A28" s="16" t="s">
        <v>47</v>
      </c>
      <c r="B28" s="9">
        <v>390.91</v>
      </c>
      <c r="C28" s="10">
        <v>45506</v>
      </c>
      <c r="D28" s="10">
        <v>45378</v>
      </c>
      <c r="E28" s="10"/>
      <c r="F28" s="10"/>
      <c r="G28" s="1">
        <f t="shared" si="0"/>
        <v>-128</v>
      </c>
      <c r="H28" s="9">
        <f t="shared" si="1"/>
        <v>-50036.480000000003</v>
      </c>
    </row>
    <row r="29" spans="1:8" x14ac:dyDescent="0.25">
      <c r="A29" s="16" t="s">
        <v>48</v>
      </c>
      <c r="B29" s="9">
        <v>496.36</v>
      </c>
      <c r="C29" s="10">
        <v>45506</v>
      </c>
      <c r="D29" s="10">
        <v>45379</v>
      </c>
      <c r="E29" s="10"/>
      <c r="F29" s="10"/>
      <c r="G29" s="1">
        <f t="shared" si="0"/>
        <v>-127</v>
      </c>
      <c r="H29" s="9">
        <f t="shared" si="1"/>
        <v>-63037.72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24287.940000000002</v>
      </c>
      <c r="C1">
        <f>COUNTA(A4:A203)</f>
        <v>27</v>
      </c>
      <c r="G1" s="13">
        <f>IF(B1&lt;&gt;0,H1/B1,0)</f>
        <v>-96.885415560150435</v>
      </c>
      <c r="H1" s="12">
        <f>SUM(H4:H195)</f>
        <v>-2353147.1599999997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45</v>
      </c>
      <c r="B4" s="9">
        <v>9145</v>
      </c>
      <c r="C4" s="10">
        <v>45506</v>
      </c>
      <c r="D4" s="10">
        <v>45385</v>
      </c>
      <c r="E4" s="10"/>
      <c r="F4" s="10"/>
      <c r="G4" s="1">
        <f>D4-C4-(F4-E4)</f>
        <v>-121</v>
      </c>
      <c r="H4" s="9">
        <f>B4*G4</f>
        <v>-1106545</v>
      </c>
    </row>
    <row r="5" spans="1:8" x14ac:dyDescent="0.25">
      <c r="A5" s="16" t="s">
        <v>49</v>
      </c>
      <c r="B5" s="9">
        <v>140</v>
      </c>
      <c r="C5" s="10">
        <v>45506</v>
      </c>
      <c r="D5" s="10">
        <v>45387</v>
      </c>
      <c r="E5" s="10"/>
      <c r="F5" s="10"/>
      <c r="G5" s="1">
        <f t="shared" ref="G5:G68" si="0">D5-C5-(F5-E5)</f>
        <v>-119</v>
      </c>
      <c r="H5" s="9">
        <f t="shared" ref="H5:H68" si="1">B5*G5</f>
        <v>-16660</v>
      </c>
    </row>
    <row r="6" spans="1:8" x14ac:dyDescent="0.25">
      <c r="A6" s="16" t="s">
        <v>50</v>
      </c>
      <c r="B6" s="9">
        <v>640</v>
      </c>
      <c r="C6" s="10">
        <v>45506</v>
      </c>
      <c r="D6" s="10">
        <v>45401</v>
      </c>
      <c r="E6" s="10"/>
      <c r="F6" s="10"/>
      <c r="G6" s="1">
        <f t="shared" si="0"/>
        <v>-105</v>
      </c>
      <c r="H6" s="9">
        <f t="shared" si="1"/>
        <v>-67200</v>
      </c>
    </row>
    <row r="7" spans="1:8" x14ac:dyDescent="0.25">
      <c r="A7" s="16" t="s">
        <v>51</v>
      </c>
      <c r="B7" s="9">
        <v>1240.5999999999999</v>
      </c>
      <c r="C7" s="10">
        <v>45506</v>
      </c>
      <c r="D7" s="10">
        <v>45405</v>
      </c>
      <c r="E7" s="10"/>
      <c r="F7" s="10"/>
      <c r="G7" s="1">
        <f t="shared" si="0"/>
        <v>-101</v>
      </c>
      <c r="H7" s="9">
        <f t="shared" si="1"/>
        <v>-125300.6</v>
      </c>
    </row>
    <row r="8" spans="1:8" x14ac:dyDescent="0.25">
      <c r="A8" s="16" t="s">
        <v>52</v>
      </c>
      <c r="B8" s="9">
        <v>630</v>
      </c>
      <c r="C8" s="10">
        <v>45506</v>
      </c>
      <c r="D8" s="10">
        <v>45405</v>
      </c>
      <c r="E8" s="10"/>
      <c r="F8" s="10"/>
      <c r="G8" s="1">
        <f t="shared" si="0"/>
        <v>-101</v>
      </c>
      <c r="H8" s="9">
        <f t="shared" si="1"/>
        <v>-63630</v>
      </c>
    </row>
    <row r="9" spans="1:8" x14ac:dyDescent="0.25">
      <c r="A9" s="16" t="s">
        <v>53</v>
      </c>
      <c r="B9" s="9">
        <v>496.9</v>
      </c>
      <c r="C9" s="10">
        <v>45506</v>
      </c>
      <c r="D9" s="10">
        <v>45405</v>
      </c>
      <c r="E9" s="10"/>
      <c r="F9" s="10"/>
      <c r="G9" s="1">
        <f t="shared" si="0"/>
        <v>-101</v>
      </c>
      <c r="H9" s="9">
        <f t="shared" si="1"/>
        <v>-50186.9</v>
      </c>
    </row>
    <row r="10" spans="1:8" x14ac:dyDescent="0.25">
      <c r="A10" s="16" t="s">
        <v>54</v>
      </c>
      <c r="B10" s="9">
        <v>900</v>
      </c>
      <c r="C10" s="10">
        <v>45506</v>
      </c>
      <c r="D10" s="10">
        <v>45412</v>
      </c>
      <c r="E10" s="10"/>
      <c r="F10" s="10"/>
      <c r="G10" s="1">
        <f t="shared" si="0"/>
        <v>-94</v>
      </c>
      <c r="H10" s="9">
        <f t="shared" si="1"/>
        <v>-84600</v>
      </c>
    </row>
    <row r="11" spans="1:8" x14ac:dyDescent="0.25">
      <c r="A11" s="16" t="s">
        <v>55</v>
      </c>
      <c r="B11" s="9">
        <v>900</v>
      </c>
      <c r="C11" s="10">
        <v>45506</v>
      </c>
      <c r="D11" s="10">
        <v>45414</v>
      </c>
      <c r="E11" s="10"/>
      <c r="F11" s="10"/>
      <c r="G11" s="1">
        <f t="shared" si="0"/>
        <v>-92</v>
      </c>
      <c r="H11" s="9">
        <f t="shared" si="1"/>
        <v>-82800</v>
      </c>
    </row>
    <row r="12" spans="1:8" x14ac:dyDescent="0.25">
      <c r="A12" s="16" t="s">
        <v>56</v>
      </c>
      <c r="B12" s="9">
        <v>400</v>
      </c>
      <c r="C12" s="10">
        <v>45506</v>
      </c>
      <c r="D12" s="10">
        <v>45412</v>
      </c>
      <c r="E12" s="10"/>
      <c r="F12" s="10"/>
      <c r="G12" s="1">
        <f t="shared" si="0"/>
        <v>-94</v>
      </c>
      <c r="H12" s="9">
        <f t="shared" si="1"/>
        <v>-37600</v>
      </c>
    </row>
    <row r="13" spans="1:8" x14ac:dyDescent="0.25">
      <c r="A13" s="16" t="s">
        <v>57</v>
      </c>
      <c r="B13" s="9">
        <v>400</v>
      </c>
      <c r="C13" s="10">
        <v>45506</v>
      </c>
      <c r="D13" s="10">
        <v>45412</v>
      </c>
      <c r="E13" s="10"/>
      <c r="F13" s="10"/>
      <c r="G13" s="1">
        <f t="shared" si="0"/>
        <v>-94</v>
      </c>
      <c r="H13" s="9">
        <f t="shared" si="1"/>
        <v>-37600</v>
      </c>
    </row>
    <row r="14" spans="1:8" x14ac:dyDescent="0.25">
      <c r="A14" s="16" t="s">
        <v>58</v>
      </c>
      <c r="B14" s="9">
        <v>222</v>
      </c>
      <c r="C14" s="10">
        <v>45506</v>
      </c>
      <c r="D14" s="10">
        <v>45412</v>
      </c>
      <c r="E14" s="10"/>
      <c r="F14" s="10"/>
      <c r="G14" s="1">
        <f t="shared" si="0"/>
        <v>-94</v>
      </c>
      <c r="H14" s="9">
        <f t="shared" si="1"/>
        <v>-20868</v>
      </c>
    </row>
    <row r="15" spans="1:8" x14ac:dyDescent="0.25">
      <c r="A15" s="16" t="s">
        <v>59</v>
      </c>
      <c r="B15" s="9">
        <v>186</v>
      </c>
      <c r="C15" s="10">
        <v>45506</v>
      </c>
      <c r="D15" s="10">
        <v>45412</v>
      </c>
      <c r="E15" s="10"/>
      <c r="F15" s="10"/>
      <c r="G15" s="1">
        <f t="shared" si="0"/>
        <v>-94</v>
      </c>
      <c r="H15" s="9">
        <f t="shared" si="1"/>
        <v>-17484</v>
      </c>
    </row>
    <row r="16" spans="1:8" x14ac:dyDescent="0.25">
      <c r="A16" s="16" t="s">
        <v>60</v>
      </c>
      <c r="B16" s="9">
        <v>763.12</v>
      </c>
      <c r="C16" s="10">
        <v>45506</v>
      </c>
      <c r="D16" s="10">
        <v>45412</v>
      </c>
      <c r="E16" s="10"/>
      <c r="F16" s="10"/>
      <c r="G16" s="1">
        <f t="shared" si="0"/>
        <v>-94</v>
      </c>
      <c r="H16" s="9">
        <f t="shared" si="1"/>
        <v>-71733.279999999999</v>
      </c>
    </row>
    <row r="17" spans="1:8" x14ac:dyDescent="0.25">
      <c r="A17" s="16" t="s">
        <v>61</v>
      </c>
      <c r="B17" s="9">
        <v>480</v>
      </c>
      <c r="C17" s="10">
        <v>45506</v>
      </c>
      <c r="D17" s="10">
        <v>45414</v>
      </c>
      <c r="E17" s="10"/>
      <c r="F17" s="10"/>
      <c r="G17" s="1">
        <f t="shared" si="0"/>
        <v>-92</v>
      </c>
      <c r="H17" s="9">
        <f t="shared" si="1"/>
        <v>-44160</v>
      </c>
    </row>
    <row r="18" spans="1:8" x14ac:dyDescent="0.25">
      <c r="A18" s="16" t="s">
        <v>62</v>
      </c>
      <c r="B18" s="9">
        <v>327</v>
      </c>
      <c r="C18" s="10">
        <v>45506</v>
      </c>
      <c r="D18" s="10">
        <v>45418</v>
      </c>
      <c r="E18" s="10"/>
      <c r="F18" s="10"/>
      <c r="G18" s="1">
        <f t="shared" si="0"/>
        <v>-88</v>
      </c>
      <c r="H18" s="9">
        <f t="shared" si="1"/>
        <v>-28776</v>
      </c>
    </row>
    <row r="19" spans="1:8" x14ac:dyDescent="0.25">
      <c r="A19" s="16" t="s">
        <v>63</v>
      </c>
      <c r="B19" s="9">
        <v>318.18</v>
      </c>
      <c r="C19" s="10">
        <v>45506</v>
      </c>
      <c r="D19" s="10">
        <v>45420</v>
      </c>
      <c r="E19" s="10"/>
      <c r="F19" s="10"/>
      <c r="G19" s="1">
        <f t="shared" si="0"/>
        <v>-86</v>
      </c>
      <c r="H19" s="9">
        <f t="shared" si="1"/>
        <v>-27363.48</v>
      </c>
    </row>
    <row r="20" spans="1:8" x14ac:dyDescent="0.25">
      <c r="A20" s="16" t="s">
        <v>64</v>
      </c>
      <c r="B20" s="9">
        <v>150</v>
      </c>
      <c r="C20" s="10">
        <v>45506</v>
      </c>
      <c r="D20" s="10">
        <v>45421</v>
      </c>
      <c r="E20" s="10"/>
      <c r="F20" s="10"/>
      <c r="G20" s="1">
        <f t="shared" si="0"/>
        <v>-85</v>
      </c>
      <c r="H20" s="9">
        <f t="shared" si="1"/>
        <v>-12750</v>
      </c>
    </row>
    <row r="21" spans="1:8" x14ac:dyDescent="0.25">
      <c r="A21" s="16" t="s">
        <v>65</v>
      </c>
      <c r="B21" s="9">
        <v>952.5</v>
      </c>
      <c r="C21" s="10">
        <v>45506</v>
      </c>
      <c r="D21" s="10">
        <v>45427</v>
      </c>
      <c r="E21" s="10"/>
      <c r="F21" s="10"/>
      <c r="G21" s="1">
        <f t="shared" si="0"/>
        <v>-79</v>
      </c>
      <c r="H21" s="9">
        <f t="shared" si="1"/>
        <v>-75247.5</v>
      </c>
    </row>
    <row r="22" spans="1:8" x14ac:dyDescent="0.25">
      <c r="A22" s="16" t="s">
        <v>66</v>
      </c>
      <c r="B22" s="9">
        <v>336.36</v>
      </c>
      <c r="C22" s="10">
        <v>45506</v>
      </c>
      <c r="D22" s="10">
        <v>45432</v>
      </c>
      <c r="E22" s="10"/>
      <c r="F22" s="10"/>
      <c r="G22" s="1">
        <f t="shared" si="0"/>
        <v>-74</v>
      </c>
      <c r="H22" s="9">
        <f t="shared" si="1"/>
        <v>-24890.639999999999</v>
      </c>
    </row>
    <row r="23" spans="1:8" x14ac:dyDescent="0.25">
      <c r="A23" s="16" t="s">
        <v>67</v>
      </c>
      <c r="B23" s="9">
        <v>363.64</v>
      </c>
      <c r="C23" s="10">
        <v>45506</v>
      </c>
      <c r="D23" s="10">
        <v>45432</v>
      </c>
      <c r="E23" s="10"/>
      <c r="F23" s="10"/>
      <c r="G23" s="1">
        <f t="shared" si="0"/>
        <v>-74</v>
      </c>
      <c r="H23" s="9">
        <f t="shared" si="1"/>
        <v>-26909.360000000001</v>
      </c>
    </row>
    <row r="24" spans="1:8" x14ac:dyDescent="0.25">
      <c r="A24" s="16" t="s">
        <v>68</v>
      </c>
      <c r="B24" s="9">
        <v>800</v>
      </c>
      <c r="C24" s="10">
        <v>45506</v>
      </c>
      <c r="D24" s="10">
        <v>45432</v>
      </c>
      <c r="E24" s="10"/>
      <c r="F24" s="10"/>
      <c r="G24" s="1">
        <f t="shared" si="0"/>
        <v>-74</v>
      </c>
      <c r="H24" s="9">
        <f t="shared" si="1"/>
        <v>-59200</v>
      </c>
    </row>
    <row r="25" spans="1:8" x14ac:dyDescent="0.25">
      <c r="A25" s="16" t="s">
        <v>69</v>
      </c>
      <c r="B25" s="9">
        <v>660</v>
      </c>
      <c r="C25" s="10">
        <v>45506</v>
      </c>
      <c r="D25" s="10">
        <v>45441</v>
      </c>
      <c r="E25" s="10"/>
      <c r="F25" s="10"/>
      <c r="G25" s="1">
        <f t="shared" si="0"/>
        <v>-65</v>
      </c>
      <c r="H25" s="9">
        <f t="shared" si="1"/>
        <v>-42900</v>
      </c>
    </row>
    <row r="26" spans="1:8" x14ac:dyDescent="0.25">
      <c r="A26" s="16" t="s">
        <v>70</v>
      </c>
      <c r="B26" s="9">
        <v>1286</v>
      </c>
      <c r="C26" s="10">
        <v>45506</v>
      </c>
      <c r="D26" s="10">
        <v>45442</v>
      </c>
      <c r="E26" s="10"/>
      <c r="F26" s="10"/>
      <c r="G26" s="1">
        <f t="shared" si="0"/>
        <v>-64</v>
      </c>
      <c r="H26" s="9">
        <f t="shared" si="1"/>
        <v>-82304</v>
      </c>
    </row>
    <row r="27" spans="1:8" x14ac:dyDescent="0.25">
      <c r="A27" s="16" t="s">
        <v>71</v>
      </c>
      <c r="B27" s="9">
        <v>800</v>
      </c>
      <c r="C27" s="10">
        <v>45506</v>
      </c>
      <c r="D27" s="10">
        <v>45443</v>
      </c>
      <c r="E27" s="10"/>
      <c r="F27" s="10"/>
      <c r="G27" s="1">
        <f t="shared" si="0"/>
        <v>-63</v>
      </c>
      <c r="H27" s="9">
        <f t="shared" si="1"/>
        <v>-50400</v>
      </c>
    </row>
    <row r="28" spans="1:8" x14ac:dyDescent="0.25">
      <c r="A28" s="16" t="s">
        <v>72</v>
      </c>
      <c r="B28" s="9">
        <v>250.64</v>
      </c>
      <c r="C28" s="10">
        <v>45506</v>
      </c>
      <c r="D28" s="10">
        <v>45446</v>
      </c>
      <c r="E28" s="10"/>
      <c r="F28" s="10"/>
      <c r="G28" s="1">
        <f t="shared" si="0"/>
        <v>-60</v>
      </c>
      <c r="H28" s="9">
        <f t="shared" si="1"/>
        <v>-15038.4</v>
      </c>
    </row>
    <row r="29" spans="1:8" x14ac:dyDescent="0.25">
      <c r="A29" s="16" t="s">
        <v>73</v>
      </c>
      <c r="B29" s="9">
        <v>900</v>
      </c>
      <c r="C29" s="10">
        <v>45506</v>
      </c>
      <c r="D29" s="10">
        <v>45446</v>
      </c>
      <c r="E29" s="10"/>
      <c r="F29" s="10"/>
      <c r="G29" s="1">
        <f t="shared" si="0"/>
        <v>-60</v>
      </c>
      <c r="H29" s="9">
        <f t="shared" si="1"/>
        <v>-54000</v>
      </c>
    </row>
    <row r="30" spans="1:8" x14ac:dyDescent="0.25">
      <c r="A30" s="16" t="s">
        <v>74</v>
      </c>
      <c r="B30" s="9">
        <v>600</v>
      </c>
      <c r="C30" s="10">
        <v>45506</v>
      </c>
      <c r="D30" s="10">
        <v>45461</v>
      </c>
      <c r="E30" s="10"/>
      <c r="F30" s="10"/>
      <c r="G30" s="1">
        <f t="shared" si="0"/>
        <v>-45</v>
      </c>
      <c r="H30" s="9">
        <f t="shared" si="1"/>
        <v>-27000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9778.130000000001</v>
      </c>
      <c r="C1">
        <f>COUNTA(A4:A203)</f>
        <v>9</v>
      </c>
      <c r="G1" s="13">
        <f>IF(B1&lt;&gt;0,H1/B1,0)</f>
        <v>-23.850785375117738</v>
      </c>
      <c r="H1" s="12">
        <f>SUM(H4:H195)</f>
        <v>-233216.08000000002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75</v>
      </c>
      <c r="B4" s="9">
        <v>5900</v>
      </c>
      <c r="C4" s="10">
        <v>45506</v>
      </c>
      <c r="D4" s="10">
        <v>45483</v>
      </c>
      <c r="E4" s="10"/>
      <c r="F4" s="10"/>
      <c r="G4" s="1">
        <f>D4-C4-(F4-E4)</f>
        <v>-23</v>
      </c>
      <c r="H4" s="9">
        <f>B4*G4</f>
        <v>-135700</v>
      </c>
    </row>
    <row r="5" spans="1:8" x14ac:dyDescent="0.25">
      <c r="A5" s="16" t="s">
        <v>76</v>
      </c>
      <c r="B5" s="9">
        <v>1000</v>
      </c>
      <c r="C5" s="10">
        <v>45506</v>
      </c>
      <c r="D5" s="10">
        <v>45488</v>
      </c>
      <c r="E5" s="10"/>
      <c r="F5" s="10"/>
      <c r="G5" s="1">
        <f t="shared" ref="G5:G68" si="0">D5-C5-(F5-E5)</f>
        <v>-18</v>
      </c>
      <c r="H5" s="9">
        <f t="shared" ref="H5:H68" si="1">B5*G5</f>
        <v>-18000</v>
      </c>
    </row>
    <row r="6" spans="1:8" x14ac:dyDescent="0.25">
      <c r="A6" s="16" t="s">
        <v>77</v>
      </c>
      <c r="B6" s="9">
        <v>64</v>
      </c>
      <c r="C6" s="10">
        <v>45515</v>
      </c>
      <c r="D6" s="10">
        <v>45489</v>
      </c>
      <c r="E6" s="10"/>
      <c r="F6" s="10"/>
      <c r="G6" s="1">
        <f t="shared" si="0"/>
        <v>-26</v>
      </c>
      <c r="H6" s="9">
        <f t="shared" si="1"/>
        <v>-1664</v>
      </c>
    </row>
    <row r="7" spans="1:8" x14ac:dyDescent="0.25">
      <c r="A7" s="16" t="s">
        <v>78</v>
      </c>
      <c r="B7" s="9">
        <v>204.92</v>
      </c>
      <c r="C7" s="10">
        <v>45515</v>
      </c>
      <c r="D7" s="10">
        <v>45489</v>
      </c>
      <c r="E7" s="10"/>
      <c r="F7" s="10"/>
      <c r="G7" s="1">
        <f t="shared" si="0"/>
        <v>-26</v>
      </c>
      <c r="H7" s="9">
        <f t="shared" si="1"/>
        <v>-5327.92</v>
      </c>
    </row>
    <row r="8" spans="1:8" x14ac:dyDescent="0.25">
      <c r="A8" s="16" t="s">
        <v>79</v>
      </c>
      <c r="B8" s="9">
        <v>200</v>
      </c>
      <c r="C8" s="10">
        <v>45561</v>
      </c>
      <c r="D8" s="10">
        <v>45531</v>
      </c>
      <c r="E8" s="10"/>
      <c r="F8" s="10"/>
      <c r="G8" s="1">
        <f t="shared" si="0"/>
        <v>-30</v>
      </c>
      <c r="H8" s="9">
        <f t="shared" si="1"/>
        <v>-6000</v>
      </c>
    </row>
    <row r="9" spans="1:8" x14ac:dyDescent="0.25">
      <c r="A9" s="16" t="s">
        <v>80</v>
      </c>
      <c r="B9" s="9">
        <v>163.94</v>
      </c>
      <c r="C9" s="10">
        <v>45526</v>
      </c>
      <c r="D9" s="10">
        <v>45534</v>
      </c>
      <c r="E9" s="10"/>
      <c r="F9" s="10"/>
      <c r="G9" s="1">
        <f t="shared" si="0"/>
        <v>8</v>
      </c>
      <c r="H9" s="9">
        <f t="shared" si="1"/>
        <v>1311.52</v>
      </c>
    </row>
    <row r="10" spans="1:8" x14ac:dyDescent="0.25">
      <c r="A10" s="16" t="s">
        <v>81</v>
      </c>
      <c r="B10" s="9">
        <v>118.07</v>
      </c>
      <c r="C10" s="10">
        <v>45561</v>
      </c>
      <c r="D10" s="10">
        <v>45537</v>
      </c>
      <c r="E10" s="10"/>
      <c r="F10" s="10"/>
      <c r="G10" s="1">
        <f t="shared" si="0"/>
        <v>-24</v>
      </c>
      <c r="H10" s="9">
        <f t="shared" si="1"/>
        <v>-2833.68</v>
      </c>
    </row>
    <row r="11" spans="1:8" x14ac:dyDescent="0.25">
      <c r="A11" s="16" t="s">
        <v>82</v>
      </c>
      <c r="B11" s="9">
        <v>1350</v>
      </c>
      <c r="C11" s="10">
        <v>45569</v>
      </c>
      <c r="D11" s="10">
        <v>45541</v>
      </c>
      <c r="E11" s="10"/>
      <c r="F11" s="10"/>
      <c r="G11" s="1">
        <f t="shared" si="0"/>
        <v>-28</v>
      </c>
      <c r="H11" s="9">
        <f t="shared" si="1"/>
        <v>-37800</v>
      </c>
    </row>
    <row r="12" spans="1:8" x14ac:dyDescent="0.25">
      <c r="A12" s="16" t="s">
        <v>83</v>
      </c>
      <c r="B12" s="9">
        <v>777.2</v>
      </c>
      <c r="C12" s="10">
        <v>45576</v>
      </c>
      <c r="D12" s="10">
        <v>45541</v>
      </c>
      <c r="E12" s="10"/>
      <c r="F12" s="10"/>
      <c r="G12" s="1">
        <f t="shared" si="0"/>
        <v>-35</v>
      </c>
      <c r="H12" s="9">
        <f t="shared" si="1"/>
        <v>-27202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roberta sorbo</cp:lastModifiedBy>
  <dcterms:created xsi:type="dcterms:W3CDTF">2006-09-16T00:00:00Z</dcterms:created>
  <dcterms:modified xsi:type="dcterms:W3CDTF">2024-09-17T09:18:02Z</dcterms:modified>
</cp:coreProperties>
</file>